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52" documentId="120_S{2AC9BD13-BADA-5192-A53E-5A8FF88502F6}" xr6:coauthVersionLast="47" xr6:coauthVersionMax="47" xr10:uidLastSave="{8C609F6F-3DA2-4CD0-934C-DA83C30DFA1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<sst xmlns="http://schemas.openxmlformats.org/spreadsheetml/2006/main" count="181608" uniqueCount="39216">
  <si>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</si>
  <si>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</si>
  <si>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</si>
  <si>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</si>
  <si>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</si>
  <si>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</si>
  <si>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</si>
  <si>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</si>
  <si>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</si>
  <si>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</si>
  <si>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</si>
  <si>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</si>
  <si>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</si>
  <si>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</si>
  <si>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</si>
  <si>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</si>
  <si>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</si>
  <si>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</si>
  <si>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</si>
  <si>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</si>
  <si>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</si>
  <si>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</si>
  <si>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</si>
  <si>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</si>
  <si>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</si>
  <si>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</si>
  <si>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</si>
  <si>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</si>
  <si>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</si>
  <si>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</si>
  <si>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</si>
  <si>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</si>
  <si>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</si>
  <si>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</si>
  <si>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</si>
  <si>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</si>
  <si>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</si>
  <si>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</si>
  <si>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</si>
  <si>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</si>
  <si>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</si>
  <si>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</si>
  <si>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</si>
  <si>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</si>
  <si>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</si>
  <si>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</si>
  <si>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</si>
  <si>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</si>
  <si>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</si>
  <si>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</si>
  <si>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</si>
  <si>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</si>
  <si>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</si>
  <si>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</si>
  <si>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</si>
  <si>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</si>
  <si>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</si>
  <si>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</si>
  <si>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</si>
  <si>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</si>
  <si>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</si>
  <si>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</si>
  <si>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</si>
  <si>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</si>
  <si>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</si>
  <si>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</si>
  <si>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</si>
  <si>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</si>
  <si>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</si>
  <si>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</si>
  <si>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</si>
  <si>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</si>
  <si>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</si>
  <si>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</si>
  <si>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</si>
  <si>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</si>
  <si>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</si>
  <si>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</si>
  <si>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</si>
  <si>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</si>
  <si>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</si>
  <si>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</si>
  <si>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</si>
  <si>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</si>
  <si>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</si>
  <si>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</si>
  <si>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</si>
  <si>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</si>
  <si>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</si>
  <si>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</si>
  <si>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</si>
  <si>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</si>
  <si>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</si>
  <si>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</si>
  <si>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</si>
  <si>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</si>
  <si>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</si>
  <si>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</si>
  <si>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</si>
  <si>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</si>
  <si>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</si>
  <si>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</si>
  <si>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</si>
  <si>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</si>
  <si>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</si>
  <si>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</si>
  <si>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</si>
  <si>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</si>
  <si>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</si>
  <si>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</si>
  <si>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</si>
  <si>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</si>
  <si>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</si>
  <si>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</si>
  <si>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</si>
  <si>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</si>
  <si>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</si>
  <si>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</si>
  <si>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</si>
  <si>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</si>
  <si>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</si>
  <si>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</si>
  <si>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</si>
  <si>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</si>
  <si>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</si>
  <si>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</si>
  <si>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</si>
  <si>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</si>
  <si>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</si>
  <si>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</si>
  <si>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</si>
  <si>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</si>
  <si>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</si>
  <si>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</si>
  <si>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</si>
  <si>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</si>
  <si>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</si>
  <si>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</si>
  <si>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</si>
  <si>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</si>
  <si>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</si>
  <si>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</si>
  <si>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</si>
  <si>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</si>
  <si>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</si>
  <si>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</si>
  <si>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</si>
  <si>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</si>
  <si>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</si>
  <si>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</si>
  <si>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</si>
  <si>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</si>
  <si>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</si>
  <si>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</si>
  <si>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</si>
  <si>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</si>
  <si>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</si>
  <si>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</si>
  <si>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</si>
  <si>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</si>
  <si>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</si>
  <si>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</si>
  <si>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</si>
  <si>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</si>
  <si>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</si>
  <si>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</si>
  <si>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</si>
  <si>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</si>
  <si>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</si>
  <si>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</si>
  <si>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</si>
  <si>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</si>
  <si>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</si>
  <si>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</si>
  <si>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</si>
  <si>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</si>
  <si>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</si>
  <si>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</si>
  <si>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</si>
  <si>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</si>
  <si>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</si>
  <si>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</si>
  <si>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</si>
  <si>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</si>
  <si>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</si>
  <si>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</si>
  <si>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</si>
  <si>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</si>
  <si>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</si>
  <si>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</si>
  <si>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</si>
  <si>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</si>
  <si>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</si>
  <si>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</si>
  <si>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</si>
  <si>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</si>
  <si>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</si>
  <si>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</si>
  <si>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</si>
  <si>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</si>
  <si>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</si>
  <si>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</si>
  <si>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</si>
  <si>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</si>
  <si>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</si>
  <si>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</si>
  <si>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</si>
  <si>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</si>
  <si>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</si>
  <si>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</si>
  <si>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</si>
  <si>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</si>
  <si>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</si>
  <si>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</si>
  <si>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</si>
  <si>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</si>
  <si>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</si>
  <si>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</si>
  <si>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</si>
  <si>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</si>
  <si>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</si>
  <si>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</si>
  <si>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</si>
  <si>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</si>
  <si>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</si>
  <si>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</si>
  <si>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</si>
  <si>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</si>
  <si>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</si>
  <si>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</si>
  <si>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</si>
  <si>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</si>
  <si>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</si>
  <si>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</si>
  <si>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</si>
  <si>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</si>
  <si>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</si>
  <si>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</si>
  <si>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</si>
  <si>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</si>
  <si>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</si>
  <si>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</si>
  <si>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</si>
  <si>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</si>
  <si>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</si>
  <si>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</si>
  <si>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</si>
  <si>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</si>
  <si>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</si>
  <si>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</si>
  <si>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</si>
  <si>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</si>
  <si>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</si>
  <si>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</si>
  <si>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</si>
  <si>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</si>
  <si>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</si>
  <si>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</si>
  <si>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</si>
  <si>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</si>
  <si>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</si>
  <si>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</si>
  <si>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</si>
  <si>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</si>
  <si>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</si>
  <si>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</si>
  <si>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</si>
  <si>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</si>
  <si>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</si>
  <si>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</si>
  <si>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</si>
  <si>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</si>
  <si>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</si>
  <si>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</si>
  <si>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</si>
  <si>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</si>
  <si>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</si>
  <si>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</si>
  <si>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</si>
  <si>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</si>
  <si>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</si>
  <si>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</si>
  <si>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</si>
  <si>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</si>
  <si>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</si>
  <si>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</si>
  <si>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</si>
  <si>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</si>
  <si>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</si>
  <si>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</si>
  <si>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</si>
  <si>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</si>
  <si>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</si>
  <si>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</si>
  <si>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</si>
  <si>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</si>
  <si>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</si>
  <si>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</si>
  <si>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</si>
  <si>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</si>
  <si>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</si>
  <si>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</si>
  <si>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</si>
  <si>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</si>
  <si>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</si>
  <si>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</si>
  <si>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</si>
  <si>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</si>
  <si>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</si>
  <si>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</si>
  <si>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</si>
  <si>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</si>
  <si>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</si>
  <si>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</si>
  <si>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</si>
  <si>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</si>
  <si>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</si>
  <si>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</si>
  <si>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</si>
  <si>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</si>
  <si>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</si>
  <si>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</si>
  <si>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</si>
  <si>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</si>
  <si>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</si>
  <si>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</si>
  <si>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</si>
  <si>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</si>
  <si>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</si>
  <si>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</si>
  <si>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</si>
  <si>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</si>
  <si>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</si>
  <si>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</si>
  <si>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</si>
  <si>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</si>
  <si>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</si>
  <si>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</si>
  <si>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</si>
  <si>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</si>
  <si>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</si>
  <si>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</si>
  <si>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</si>
  <si>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</si>
  <si>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</si>
  <si>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</si>
  <si>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</si>
  <si>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</si>
  <si>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</si>
  <si>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</si>
  <si>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</si>
  <si>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</si>
  <si>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</si>
  <si>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</si>
  <si>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</si>
  <si>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</si>
  <si>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</si>
  <si>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</si>
  <si>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</si>
  <si>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</si>
  <si>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</si>
  <si>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</si>
  <si>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</si>
  <si>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</si>
  <si>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</si>
  <si>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</si>
  <si>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</si>
  <si>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</si>
  <si>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</si>
  <si>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</si>
  <si>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</si>
  <si>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</si>
  <si>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</si>
  <si>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</si>
  <si>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</si>
  <si>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</si>
  <si>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</si>
  <si>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</si>
  <si>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</si>
  <si>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</si>
  <si>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</si>
  <si>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</si>
  <si>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</si>
  <si>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</si>
  <si>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</si>
  <si>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</si>
  <si>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</si>
  <si>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</si>
  <si>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</si>
  <si>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</si>
  <si>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</si>
  <si>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</si>
  <si>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</si>
  <si>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</si>
  <si>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</si>
  <si>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</si>
  <si>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</si>
  <si>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</si>
  <si>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</si>
  <si>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</si>
  <si>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</si>
  <si>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</si>
  <si>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</si>
  <si>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</si>
  <si>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</si>
  <si>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</si>
  <si>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</si>
  <si>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</si>
  <si>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</si>
  <si>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</si>
  <si>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</si>
  <si>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</si>
  <si>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</si>
  <si>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</si>
  <si>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</si>
  <si>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</si>
  <si>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</si>
  <si>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</si>
  <si>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</si>
  <si>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</si>
  <si>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</si>
  <si>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</si>
  <si>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</si>
  <si>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</si>
  <si>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</si>
  <si>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</si>
  <si>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</si>
  <si>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</si>
  <si>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</si>
  <si>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</si>
  <si>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</si>
  <si>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</si>
  <si>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</si>
  <si>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</si>
  <si>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</si>
  <si>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</si>
  <si>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</si>
  <si>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</si>
  <si>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</si>
  <si>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</si>
  <si>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</si>
  <si>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</si>
  <si>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</si>
  <si>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</si>
  <si>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</si>
  <si>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</si>
  <si>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</si>
  <si>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</si>
  <si>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</si>
  <si>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</si>
  <si>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</si>
  <si>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</si>
  <si>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</si>
  <si>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</si>
  <si>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</si>
  <si>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</si>
  <si>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</si>
  <si>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</si>
  <si>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</si>
  <si>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</si>
  <si>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</si>
  <si>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</si>
  <si>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</si>
  <si>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</si>
  <si>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</si>
  <si>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</si>
  <si>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</si>
  <si>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</si>
  <si>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</si>
  <si>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</si>
  <si>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</si>
  <si>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</si>
  <si>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</si>
  <si>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</si>
  <si>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</si>
  <si>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</si>
  <si>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</si>
  <si>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</si>
  <si>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</si>
  <si>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</si>
  <si>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</si>
  <si>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</si>
  <si>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</si>
  <si>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</si>
  <si>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</si>
  <si>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</si>
  <si>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</si>
  <si>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</si>
  <si>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</si>
  <si>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</si>
  <si>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</si>
  <si>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</si>
  <si>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</si>
  <si>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</si>
  <si>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</si>
  <si>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</si>
  <si>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</si>
  <si>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</si>
  <si>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</si>
  <si>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</si>
  <si>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</si>
  <si>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</si>
  <si>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</si>
  <si>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</si>
  <si>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</si>
  <si>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</si>
  <si>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</si>
  <si>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</si>
  <si>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</si>
  <si>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</si>
  <si>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</si>
  <si>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</si>
  <si>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</si>
  <si>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</si>
  <si>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</si>
  <si>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</si>
  <si>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</si>
  <si>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</si>
  <si>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</si>
  <si>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</si>
  <si>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</si>
  <si>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</si>
  <si>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</si>
  <si>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</si>
  <si>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</si>
  <si>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</si>
  <si>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</si>
  <si>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</si>
  <si>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</si>
  <si>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</si>
  <si>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</si>
  <si>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</si>
  <si>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</si>
  <si>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</si>
  <si>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</si>
  <si>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</si>
  <si>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</si>
  <si>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</si>
  <si>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</si>
  <si>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</si>
  <si>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</si>
  <si>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</si>
  <si>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</si>
  <si>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</si>
  <si>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</si>
  <si>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</si>
  <si>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</si>
  <si>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</si>
  <si>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</si>
  <si>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</si>
  <si>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</si>
  <si>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</si>
  <si>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</si>
  <si>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</si>
  <si>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</si>
  <si>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</si>
  <si>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</si>
  <si>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</si>
  <si>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</si>
  <si>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</si>
  <si>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</si>
  <si>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</si>
  <si>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</si>
  <si>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</si>
  <si>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</si>
  <si>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</si>
  <si>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</si>
  <si>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</si>
  <si>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</si>
  <si>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</si>
  <si>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</si>
  <si>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</si>
  <si>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</si>
  <si>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</si>
  <si>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</si>
  <si>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</si>
  <si>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</si>
  <si>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</si>
  <si>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</si>
  <si>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</si>
  <si>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</si>
  <si>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</si>
  <si>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</si>
  <si>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</si>
  <si>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</si>
  <si>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</si>
  <si>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</si>
  <si>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</si>
  <si>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</si>
  <si>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</si>
  <si>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</si>
  <si>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</si>
  <si>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</si>
  <si>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</si>
  <si>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</si>
  <si>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</si>
  <si>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</si>
  <si>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</si>
  <si>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</si>
  <si>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</si>
  <si>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</si>
  <si>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</si>
  <si>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</si>
  <si>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</si>
  <si>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</si>
  <si>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</si>
  <si>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</si>
  <si>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</si>
  <si>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</si>
  <si>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</si>
  <si>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</si>
  <si>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</si>
  <si>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</si>
  <si>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</si>
  <si>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</si>
  <si>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</si>
  <si>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</si>
  <si>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</si>
  <si>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</si>
  <si>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</si>
  <si>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</si>
  <si>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</si>
  <si>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</si>
  <si>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</si>
  <si>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</si>
  <si>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</si>
  <si>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</si>
  <si>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</si>
  <si>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</si>
  <si>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</si>
  <si>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</si>
  <si>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</si>
  <si>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</si>
  <si>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</si>
  <si>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</si>
  <si>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</si>
  <si>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</si>
  <si>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</si>
  <si>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</si>
  <si>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</si>
  <si>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</si>
  <si>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</si>
  <si>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</si>
  <si>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</si>
  <si>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</si>
  <si>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</si>
  <si>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</si>
  <si>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</si>
  <si>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</si>
  <si>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</si>
  <si>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</si>
  <si>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</si>
  <si>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</si>
  <si>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</si>
  <si>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</si>
  <si>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</si>
  <si>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</si>
  <si>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</si>
  <si>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</si>
  <si>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</si>
  <si>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</si>
  <si>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</si>
  <si>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</si>
  <si>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</si>
  <si>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</si>
  <si>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</si>
  <si>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</si>
  <si>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</si>
  <si>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</si>
  <si>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</si>
  <si>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</si>
  <si>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</si>
  <si>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</si>
  <si>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</si>
  <si>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</si>
  <si>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</si>
  <si>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</si>
  <si>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</si>
  <si>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</si>
  <si>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</si>
  <si>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</si>
  <si>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</si>
  <si>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</si>
  <si>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</si>
  <si>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</si>
  <si>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</si>
  <si>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</si>
  <si>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</si>
  <si>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</si>
  <si>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</si>
  <si>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</si>
  <si>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</si>
  <si>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</si>
  <si>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</si>
  <si>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</si>
  <si>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</si>
  <si>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</si>
  <si>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</si>
  <si>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</si>
  <si>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</si>
  <si>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</si>
  <si>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</si>
  <si>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</si>
  <si>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</si>
  <si>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</si>
  <si>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</si>
  <si>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</si>
  <si>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</si>
  <si>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</si>
  <si>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</si>
  <si>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</si>
  <si>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</si>
  <si>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</si>
  <si>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</si>
  <si>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</si>
  <si>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</si>
  <si>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</si>
  <si>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</si>
  <si>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</si>
  <si>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</si>
  <si>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</si>
  <si>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</si>
  <si>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</si>
  <si>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</si>
  <si>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</si>
  <si>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</si>
  <si>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</si>
  <si>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</si>
  <si>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</si>
  <si>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</si>
  <si>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</si>
  <si>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</si>
  <si>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</si>
  <si>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</si>
  <si>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</si>
  <si>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</si>
  <si>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</si>
  <si>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</si>
  <si>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</si>
  <si>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</si>
  <si>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</si>
  <si>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</si>
  <si>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</si>
  <si>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</si>
  <si>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</si>
  <si>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</si>
  <si>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</si>
  <si>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</si>
  <si>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</si>
  <si>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</si>
  <si>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</si>
  <si>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</si>
  <si>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</si>
  <si>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</si>
  <si>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</si>
  <si>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</si>
  <si>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</si>
  <si>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</si>
  <si>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</si>
  <si>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</si>
  <si>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</si>
  <si>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</si>
  <si>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</si>
  <si>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</si>
  <si>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</si>
  <si>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</si>
  <si>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</si>
  <si>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</si>
  <si>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</si>
  <si>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</si>
  <si>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</si>
  <si>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</si>
  <si>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</si>
  <si>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</si>
  <si>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</si>
  <si>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</si>
  <si>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</si>
  <si>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</si>
  <si>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</si>
  <si>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</si>
  <si>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</si>
  <si>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</si>
  <si>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</si>
  <si>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</si>
  <si>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</si>
  <si>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</si>
  <si>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</si>
  <si>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</si>
  <si>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</si>
  <si>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</si>
  <si>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</si>
  <si>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</si>
  <si>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</si>
  <si>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</si>
  <si>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</si>
  <si>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</si>
  <si>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</si>
  <si>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</si>
  <si>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</si>
  <si>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</si>
  <si>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</si>
  <si>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</si>
  <si>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</si>
  <si>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</si>
  <si>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</si>
  <si>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</si>
  <si>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</si>
  <si>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</si>
  <si>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</si>
  <si>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</si>
  <si>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</si>
  <si>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</si>
  <si>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</si>
  <si>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</si>
  <si>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</si>
  <si>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</si>
  <si>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</si>
  <si>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</si>
  <si>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</si>
  <si>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</si>
  <si>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</si>
  <si>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</si>
  <si>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</si>
  <si>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</si>
  <si>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</si>
  <si>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</si>
  <si>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</si>
  <si>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</si>
  <si>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</si>
  <si>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</si>
  <si>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</si>
  <si>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</si>
  <si>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</si>
  <si>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</si>
  <si>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</si>
  <si>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</si>
  <si>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</si>
  <si>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</si>
  <si>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</si>
  <si>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</si>
  <si>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</si>
  <si>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</si>
  <si>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</si>
  <si>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</si>
  <si>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</si>
  <si>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</si>
  <si>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</si>
  <si>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</si>
  <si>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</si>
  <si>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</si>
  <si>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</si>
  <si>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</si>
  <si>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</si>
  <si>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</si>
  <si>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</si>
  <si>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</si>
  <si>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</si>
  <si>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</si>
  <si>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</si>
  <si>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</si>
  <si>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</si>
  <si>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</si>
  <si>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</si>
  <si>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</si>
  <si>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</si>
  <si>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</si>
  <si>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</si>
  <si>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</si>
  <si>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</si>
  <si>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</si>
  <si>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</si>
  <si>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</si>
  <si>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</si>
  <si>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</si>
  <si>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</si>
  <si>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</si>
  <si>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</si>
  <si>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</si>
  <si>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</si>
  <si>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</si>
  <si>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</si>
  <si>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</si>
  <si>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</si>
  <si>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</si>
  <si>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</si>
  <si>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</si>
  <si>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</si>
  <si>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</si>
  <si>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</si>
  <si>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</si>
  <si>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</si>
  <si>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</si>
  <si>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</si>
  <si>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</si>
  <si>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</si>
  <si>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</si>
  <si>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</si>
  <si>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</si>
  <si>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</si>
  <si>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</si>
  <si>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</si>
  <si>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</si>
  <si>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</si>
  <si>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</si>
  <si>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</si>
  <si>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</si>
  <si>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</si>
  <si>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</si>
  <si>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</si>
  <si>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</si>
  <si>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</si>
  <si>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</si>
  <si>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</si>
  <si>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</si>
  <si>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</si>
  <si>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</si>
  <si>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</si>
  <si>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</si>
  <si>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</si>
  <si>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</si>
  <si>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</si>
  <si>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</si>
  <si>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</si>
  <si>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</si>
  <si>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</si>
  <si>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</si>
  <si>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</si>
  <si>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</si>
  <si>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</si>
  <si>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</si>
  <si>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</si>
  <si>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</si>
  <si>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</si>
  <si>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</si>
  <si>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</si>
  <si>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</si>
  <si>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</si>
  <si>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</si>
  <si>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</si>
  <si>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</si>
  <si>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</si>
  <si>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</si>
  <si>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</si>
  <si>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</si>
  <si>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</si>
  <si>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</si>
  <si>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</si>
  <si>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</si>
  <si>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</si>
  <si>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</si>
  <si>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</si>
  <si>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</si>
  <si>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</si>
  <si>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</si>
  <si>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</si>
  <si>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</si>
  <si>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</si>
  <si>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</si>
  <si>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</si>
  <si>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</si>
  <si>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</si>
  <si>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</si>
  <si>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</si>
  <si>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</si>
  <si>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</si>
  <si>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</si>
  <si>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</si>
  <si>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</si>
  <si>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</si>
  <si>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</si>
  <si>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</si>
  <si>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</si>
  <si>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</si>
  <si>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</si>
  <si>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</si>
  <si>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</si>
  <si>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</si>
  <si>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</si>
  <si>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</si>
  <si>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</si>
  <si>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</si>
  <si>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</si>
  <si>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</si>
  <si>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</si>
  <si>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</si>
  <si>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</si>
  <si>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</si>
  <si>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</si>
  <si>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</si>
  <si>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</si>
  <si>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</si>
  <si>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</si>
  <si>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</si>
  <si>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</si>
  <si>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</si>
  <si>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</si>
  <si>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</si>
  <si>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</si>
  <si>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</si>
  <si>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</si>
  <si>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</si>
  <si>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</si>
  <si>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</si>
  <si>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</si>
  <si>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</si>
  <si>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</si>
  <si>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</si>
  <si>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</si>
  <si>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</si>
  <si>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</si>
  <si>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</si>
  <si>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</si>
  <si>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</si>
  <si>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</si>
  <si>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</si>
  <si>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</si>
  <si>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</si>
  <si>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</si>
  <si>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</si>
  <si>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</si>
  <si>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</si>
  <si>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</si>
  <si>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</si>
  <si>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</si>
  <si>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</si>
  <si>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</si>
  <si>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</si>
  <si>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</si>
  <si>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</si>
  <si>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</si>
  <si>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</si>
  <si>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</si>
  <si>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</si>
  <si>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</si>
  <si>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</si>
  <si>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</si>
  <si>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</si>
  <si>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</si>
  <si>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</si>
  <si>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</si>
  <si>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</si>
  <si>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</si>
  <si>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</si>
  <si>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</si>
  <si>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</si>
  <si>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</si>
  <si>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</si>
  <si>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</si>
  <si>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</si>
  <si>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</si>
  <si>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</si>
  <si>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</si>
  <si>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</si>
  <si>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</si>
  <si>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</si>
  <si>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</si>
  <si>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</si>
  <si>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</si>
  <si>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</si>
  <si>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</si>
  <si>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</si>
  <si>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</si>
  <si>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</si>
  <si>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</si>
  <si>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</si>
  <si>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</si>
  <si>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</si>
  <si>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</si>
  <si>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</si>
  <si>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</si>
  <si>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</si>
  <si>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</si>
  <si>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</si>
  <si>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</si>
  <si>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</si>
  <si>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</si>
  <si>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</si>
  <si>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</si>
  <si>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</si>
  <si>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</si>
  <si>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</si>
  <si>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</si>
  <si>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</si>
  <si>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</si>
  <si>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</si>
  <si>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</si>
  <si>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</si>
  <si>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</si>
  <si>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</si>
  <si>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</si>
  <si>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</si>
  <si>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</si>
  <si>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</si>
  <si>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</si>
  <si>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</si>
  <si>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</si>
  <si>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</si>
  <si>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</si>
  <si>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</si>
  <si>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</si>
  <si>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</si>
  <si>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</si>
  <si>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</si>
  <si>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</si>
  <si>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</si>
  <si>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</si>
  <si>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</si>
  <si>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</si>
  <si>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</si>
  <si>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</si>
  <si>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</si>
  <si>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</si>
  <si>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</si>
  <si>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</si>
  <si>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</si>
  <si>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</si>
  <si>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</si>
  <si>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</si>
  <si>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</si>
  <si>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</si>
  <si>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</si>
  <si>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</si>
  <si>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</si>
  <si>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</si>
  <si>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</si>
  <si>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</si>
  <si>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</si>
  <si>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</si>
  <si>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</si>
  <si>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</si>
  <si>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</si>
  <si>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</si>
  <si>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</si>
  <si>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</si>
  <si>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</si>
  <si>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</si>
  <si>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</si>
  <si>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</si>
  <si>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</si>
  <si>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</si>
  <si>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</si>
  <si>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</si>
  <si>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</si>
  <si>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</si>
  <si>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</si>
  <si>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</si>
  <si>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</si>
  <si>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</si>
  <si>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</si>
  <si>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</si>
  <si>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</si>
  <si>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</si>
  <si>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</si>
  <si>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</si>
  <si>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</si>
  <si>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</si>
  <si>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</si>
  <si>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</si>
  <si>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</si>
  <si>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</si>
  <si>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</si>
  <si>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</si>
  <si>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</si>
  <si>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</si>
  <si>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</si>
  <si>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</si>
  <si>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</si>
  <si>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</si>
  <si>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</si>
  <si>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</si>
  <si>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</si>
  <si>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</si>
  <si>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</si>
  <si>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</si>
  <si>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</si>
  <si>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</si>
  <si>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</si>
  <si>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</si>
  <si>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</si>
  <si>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</si>
  <si>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</si>
  <si>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</si>
  <si>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</si>
  <si>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</si>
  <si>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</si>
  <si>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</si>
  <si>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</si>
  <si>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</si>
  <si>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</si>
  <si>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</si>
  <si>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</si>
  <si>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</si>
  <si>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</si>
  <si>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</si>
  <si>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</si>
  <si>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</si>
  <si>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</si>
  <si>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</si>
  <si>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</si>
  <si>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</si>
  <si>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</si>
  <si>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</si>
  <si>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</si>
  <si>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</si>
  <si>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</si>
  <si>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</si>
  <si>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</si>
  <si>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</si>
  <si>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</si>
  <si>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</si>
  <si>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</si>
  <si>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</si>
  <si>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</si>
  <si>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</si>
  <si>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</si>
  <si>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</si>
  <si>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</si>
  <si>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</si>
  <si>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</si>
  <si>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</si>
  <si>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</si>
  <si>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</si>
  <si>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</si>
  <si>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</si>
  <si>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</si>
  <si>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</si>
  <si>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</si>
  <si>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</si>
  <si>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</si>
  <si>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</si>
  <si>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</si>
  <si>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</si>
  <si>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</si>
  <si>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</si>
  <si>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</si>
  <si>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</si>
  <si>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</si>
  <si>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</si>
  <si>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</si>
  <si>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</si>
  <si>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</si>
  <si>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</si>
  <si>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</si>
  <si>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</si>
  <si>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</si>
  <si>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</si>
  <si>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</si>
  <si>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</si>
  <si>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</si>
  <si>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</si>
  <si>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</si>
  <si>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</si>
  <si>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</si>
  <si>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</si>
  <si>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</si>
  <si>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</si>
  <si>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</si>
  <si>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</si>
  <si>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</si>
  <si>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</si>
  <si>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</si>
  <si>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</si>
  <si>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</si>
  <si>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</si>
  <si>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</si>
  <si>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</si>
  <si>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</si>
  <si>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</si>
  <si>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</si>
  <si>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</si>
  <si>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</si>
  <si>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</si>
  <si>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</si>
  <si>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</si>
  <si>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</si>
  <si>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</si>
  <si>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</si>
  <si>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</si>
  <si>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</si>
  <si>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</si>
  <si>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</si>
  <si>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</si>
  <si>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</si>
  <si>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</si>
  <si>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</si>
  <si>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</si>
  <si>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</si>
  <si>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</si>
  <si>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</si>
  <si>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</si>
  <si>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</si>
  <si>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</si>
  <si>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</si>
  <si>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</si>
  <si>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</si>
  <si>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</si>
  <si>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</si>
  <si>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</si>
  <si>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</si>
  <si>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</si>
  <si>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</si>
  <si>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</si>
  <si>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</si>
  <si>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</si>
  <si>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</si>
  <si>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</si>
  <si>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</si>
  <si>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</si>
  <si>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</si>
  <si>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</si>
  <si>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</si>
  <si>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</si>
  <si>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</si>
  <si>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</si>
  <si>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</si>
  <si>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</si>
  <si>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</si>
  <si>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</si>
  <si>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</si>
  <si>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</si>
  <si>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</si>
  <si>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</si>
  <si>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</si>
  <si>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</si>
  <si>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</si>
  <si>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</si>
  <si>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</si>
  <si>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</si>
  <si>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</si>
  <si>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</si>
  <si>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</si>
  <si>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</si>
  <si>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</si>
  <si>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</si>
  <si>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</si>
  <si>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</si>
  <si>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</si>
  <si>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</si>
  <si>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</si>
  <si>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</si>
  <si>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</si>
  <si>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</si>
  <si>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</si>
  <si>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</si>
  <si>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</si>
  <si>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</si>
  <si>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</si>
  <si>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</si>
  <si>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</si>
  <si>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</si>
  <si>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</si>
  <si>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</si>
  <si>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</si>
  <si>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</si>
  <si>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</si>
  <si>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</si>
  <si>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</si>
  <si>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</si>
  <si>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</si>
  <si>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</si>
  <si>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</si>
  <si>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</si>
  <si>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</si>
  <si>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</si>
  <si>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</si>
  <si>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</si>
  <si>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</si>
  <si>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</si>
  <si>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</si>
  <si>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</si>
  <si>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</si>
  <si>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</si>
  <si>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</si>
  <si>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</si>
  <si>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</si>
  <si>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</si>
  <si>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</si>
  <si>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</si>
  <si>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</si>
  <si>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</si>
  <si>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</si>
  <si>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</si>
  <si>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</si>
  <si>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</si>
  <si>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</si>
  <si>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</si>
  <si>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</si>
  <si>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</si>
  <si>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</si>
  <si>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</si>
  <si>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</si>
  <si>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</si>
  <si>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</si>
  <si>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</si>
  <si>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</si>
  <si>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</si>
  <si>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</si>
  <si>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</si>
  <si>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</si>
  <si>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</si>
  <si>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</si>
  <si>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</si>
  <si>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</si>
  <si>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</si>
  <si>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</si>
  <si>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</si>
  <si>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</si>
  <si>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</si>
  <si>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</si>
  <si>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</si>
  <si>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</si>
  <si>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</si>
  <si>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</si>
  <si>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</si>
  <si>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</si>
  <si>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</si>
  <si>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</si>
  <si>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</si>
  <si>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</si>
  <si>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</si>
  <si>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</si>
  <si>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</si>
  <si>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</si>
  <si>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</si>
  <si>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</si>
  <si>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</si>
  <si>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</si>
  <si>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</si>
  <si>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</si>
  <si>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</si>
  <si>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</si>
  <si>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</si>
  <si>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</si>
  <si>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</si>
  <si>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</si>
  <si>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</si>
  <si>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</si>
  <si>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</si>
  <si>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</si>
  <si>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</si>
  <si>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</si>
  <si>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</si>
  <si>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</si>
  <si>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</si>
  <si>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</si>
  <si>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</si>
  <si>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</si>
  <si>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</si>
  <si>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</si>
  <si>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</si>
  <si>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</si>
  <si>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</si>
  <si>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</si>
  <si>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</si>
  <si>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</si>
  <si>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</si>
  <si>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</si>
  <si>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</si>
  <si>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</si>
  <si>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</si>
  <si>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</si>
  <si>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</si>
  <si>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</si>
  <si>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</si>
  <si>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</si>
  <si>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</si>
  <si>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</si>
  <si>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</si>
  <si>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</si>
  <si>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</si>
  <si>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</si>
  <si>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</si>
  <si>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</si>
  <si>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</si>
  <si>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</si>
  <si>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</si>
  <si>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</si>
  <si>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</si>
  <si>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</si>
  <si>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</si>
  <si>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</si>
  <si>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</si>
  <si>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</si>
  <si>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</si>
  <si>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</si>
  <si>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</si>
  <si>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</si>
  <si>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</si>
  <si>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</si>
  <si>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</si>
  <si>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</si>
  <si>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</si>
  <si>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</si>
  <si>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</si>
  <si>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</si>
  <si>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</si>
  <si>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</si>
  <si>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</si>
  <si>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</si>
  <si>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</si>
  <si>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</si>
  <si>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</si>
  <si>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</si>
  <si>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</si>
  <si>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</si>
  <si>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</si>
  <si>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</si>
  <si>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</si>
  <si>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</si>
  <si>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</si>
  <si>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</si>
  <si>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</si>
  <si>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</si>
  <si>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</si>
  <si>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</si>
  <si>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</si>
  <si>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</si>
  <si>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</si>
  <si>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</si>
  <si>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</si>
  <si>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</si>
  <si>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</si>
  <si>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</si>
  <si>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</si>
  <si>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</si>
  <si>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</si>
  <si>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</si>
  <si>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</si>
  <si>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</si>
  <si>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</si>
  <si>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</si>
  <si>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</si>
  <si>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</si>
  <si>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</si>
  <si>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</si>
  <si>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</si>
  <si>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</si>
  <si>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</si>
  <si>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</si>
  <si>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</si>
  <si>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</si>
  <si>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</si>
  <si>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</si>
  <si>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</si>
  <si>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</si>
  <si>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</si>
  <si>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</si>
  <si>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</si>
  <si>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</si>
  <si>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</si>
  <si>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</si>
  <si>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</si>
  <si>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</si>
  <si>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</si>
  <si>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</si>
  <si>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</si>
  <si>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</si>
  <si>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</si>
  <si>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</si>
  <si>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</si>
  <si>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</si>
  <si>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</si>
  <si>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</si>
  <si>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</si>
  <si>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</si>
  <si>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</si>
  <si>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</si>
  <si>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</si>
  <si>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</si>
  <si>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</si>
  <si>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</si>
  <si>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</si>
  <si>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</si>
  <si>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</si>
  <si>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</si>
  <si>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</si>
  <si>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</si>
  <si>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</si>
  <si>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</si>
  <si>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</si>
  <si>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</si>
  <si>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</si>
  <si>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</si>
  <si>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</si>
  <si>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</si>
  <si>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</si>
  <si>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</si>
  <si>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</si>
  <si>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</si>
  <si>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</si>
  <si>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</si>
  <si>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</si>
  <si>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</si>
  <si>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</si>
  <si>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</si>
  <si>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</si>
  <si>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</si>
  <si>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</si>
  <si>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</si>
  <si>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</si>
  <si>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</si>
  <si>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</si>
  <si>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</si>
  <si>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</si>
  <si>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</si>
  <si>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</si>
  <si>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</si>
  <si>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</si>
  <si>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</si>
  <si>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</si>
  <si>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</si>
  <si>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</si>
  <si>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</si>
  <si>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</si>
  <si>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</si>
  <si>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</si>
  <si>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</si>
  <si>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</si>
  <si>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</si>
  <si>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</si>
  <si>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</si>
  <si>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</si>
  <si>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</si>
  <si>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</si>
  <si>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</si>
  <si>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</si>
  <si>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</si>
  <si>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</si>
  <si>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</si>
  <si>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</si>
  <si>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</si>
  <si>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</si>
  <si>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</si>
  <si>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</si>
  <si>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</si>
  <si>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</si>
  <si>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</si>
  <si>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</si>
  <si>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</si>
  <si>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</si>
  <si>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</si>
  <si>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</si>
  <si>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</si>
  <si>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</si>
  <si>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</si>
  <si>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</si>
  <si>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</si>
  <si>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</si>
  <si>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</si>
  <si>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</si>
  <si>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</si>
  <si>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</si>
  <si>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</si>
  <si>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</si>
  <si>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</si>
  <si>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</si>
  <si>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</si>
  <si>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</si>
  <si>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</si>
  <si>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</si>
  <si>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</si>
  <si>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</si>
  <si>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</si>
  <si>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</si>
  <si>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</si>
  <si>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</si>
  <si>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</si>
  <si>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</si>
  <si>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</si>
  <si>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</si>
  <si>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</si>
  <si>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</si>
  <si>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</si>
  <si>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</si>
  <si>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</si>
  <si>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</si>
  <si>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</si>
  <si>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</si>
  <si>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</si>
  <si>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</si>
  <si>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</si>
  <si>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</si>
  <si>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</si>
  <si>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</si>
  <si>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</si>
  <si>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</si>
  <si>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</si>
  <si>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</si>
  <si>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</si>
  <si>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</si>
  <si>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</si>
  <si>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</si>
  <si>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</si>
  <si>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</si>
  <si>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</si>
  <si>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</si>
  <si>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</si>
  <si>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</si>
  <si>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</si>
  <si>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</si>
  <si>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</si>
  <si>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</si>
  <si>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</si>
  <si>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</si>
  <si>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</si>
  <si>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</si>
  <si>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</si>
  <si>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</si>
  <si>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</si>
  <si>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</si>
  <si>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</si>
  <si>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</si>
  <si>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</si>
  <si>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</si>
  <si>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</si>
  <si>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</si>
  <si>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</si>
  <si>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</si>
  <si>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</si>
  <si>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</si>
  <si>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</si>
  <si>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</si>
  <si>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</si>
  <si>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</si>
  <si>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</si>
  <si>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</si>
  <si>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</si>
  <si>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</si>
  <si>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</si>
  <si>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</si>
  <si>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</si>
  <si>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</si>
  <si>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</si>
  <si>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</si>
  <si>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</si>
  <si>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</si>
  <si>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</si>
  <si>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</si>
  <si>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</si>
  <si>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</si>
  <si>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</si>
  <si>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</si>
  <si>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</si>
  <si>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</si>
  <si>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</si>
  <si>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</si>
  <si>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</si>
  <si>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</si>
  <si>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</si>
  <si>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</si>
  <si>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</si>
  <si>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</si>
  <si>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</si>
  <si>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</si>
  <si>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</si>
  <si>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</si>
  <si>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</si>
  <si>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</si>
  <si>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</si>
  <si>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</si>
  <si>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</si>
  <si>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</si>
  <si>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</si>
  <si>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</si>
  <si>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</si>
  <si>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</si>
  <si>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</si>
  <si>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</si>
  <si>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</si>
  <si>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</si>
  <si>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</si>
  <si>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</si>
  <si>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</si>
  <si>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</si>
  <si>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</si>
  <si>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</si>
  <si>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</si>
  <si>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</si>
  <si>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</si>
  <si>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</si>
  <si>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</si>
  <si>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</si>
  <si>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</si>
  <si>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</si>
  <si>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</si>
  <si>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</si>
  <si>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</si>
  <si>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</si>
  <si>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</si>
  <si>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</si>
  <si>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</si>
  <si>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</si>
  <si>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</si>
  <si>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</si>
  <si>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</si>
  <si>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</si>
  <si>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</si>
  <si>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</si>
  <si>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</si>
  <si>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</si>
  <si>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</si>
  <si>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</si>
  <si>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</si>
  <si>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</si>
  <si>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</si>
  <si>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</si>
  <si>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</si>
  <si>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</si>
  <si>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</si>
  <si>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</si>
  <si>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</si>
  <si>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</si>
  <si>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</si>
  <si>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</si>
  <si>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</si>
  <si>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</si>
  <si>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</si>
  <si>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</si>
  <si>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</si>
  <si>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</si>
  <si>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</si>
  <si>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</si>
  <si>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</si>
  <si>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</si>
  <si>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</si>
  <si>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</si>
  <si>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</si>
  <si>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</si>
  <si>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</si>
  <si>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</si>
  <si>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</si>
  <si>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</si>
  <si>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</si>
  <si>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</si>
  <si>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</si>
  <si>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</si>
  <si>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</si>
  <si>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</si>
  <si>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</si>
  <si>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</si>
  <si>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</si>
  <si>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</si>
  <si>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</si>
  <si>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</si>
  <si>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</si>
  <si>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</si>
  <si>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</si>
  <si>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</si>
  <si>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</si>
  <si>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</si>
  <si>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</si>
  <si>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</si>
  <si>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</si>
  <si>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</si>
  <si>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</si>
  <si>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</si>
  <si>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</si>
  <si>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</si>
  <si>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</si>
  <si>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</si>
  <si>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</si>
  <si>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</si>
  <si>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</si>
  <si>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</si>
  <si>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</si>
  <si>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</si>
  <si>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</si>
  <si>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</si>
  <si>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</si>
  <si>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</si>
  <si>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</si>
  <si>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</si>
  <si>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</si>
  <si>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</si>
  <si>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</si>
  <si>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</si>
  <si>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</si>
  <si>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</si>
  <si>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</si>
  <si>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</si>
  <si>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</si>
  <si>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</si>
  <si>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</si>
  <si>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</si>
  <si>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</si>
  <si>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</si>
  <si>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</si>
  <si>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</si>
  <si>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</si>
  <si>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</si>
  <si>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</si>
  <si>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</si>
  <si>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</si>
  <si>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</si>
  <si>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</si>
  <si>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</si>
  <si>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</si>
  <si>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</si>
  <si>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</si>
  <si>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</si>
  <si>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</si>
  <si>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</si>
  <si>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</si>
  <si>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</si>
  <si>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</si>
  <si>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</si>
  <si>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</si>
  <si>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</si>
  <si>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</si>
  <si>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</si>
  <si>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</si>
  <si>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</si>
  <si>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</si>
  <si>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</si>
  <si>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</si>
  <si>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</si>
  <si>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</si>
  <si>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</si>
  <si>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</si>
  <si>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</si>
  <si>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</si>
  <si>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</si>
  <si>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</si>
  <si>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</si>
  <si>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</si>
  <si>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</si>
  <si>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</si>
  <si>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</si>
  <si>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</si>
  <si>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</si>
  <si>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</si>
  <si>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</si>
  <si>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</si>
  <si>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</si>
  <si>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</si>
  <si>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</si>
  <si>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</si>
  <si>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</si>
  <si>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</si>
  <si>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</si>
  <si>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</si>
  <si>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</si>
  <si>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</si>
  <si>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</si>
  <si>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</si>
  <si>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</si>
  <si>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</si>
  <si>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</si>
  <si>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</si>
  <si>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</si>
  <si>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</si>
  <si>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</si>
  <si>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</si>
  <si>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</si>
  <si>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</si>
  <si>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</si>
  <si>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</si>
  <si>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</si>
  <si>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</si>
  <si>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</si>
  <si>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</si>
  <si>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</si>
  <si>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</si>
  <si>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</si>
  <si>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</si>
  <si>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</si>
  <si>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</si>
  <si>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</si>
  <si>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</si>
  <si>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</si>
  <si>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</si>
  <si>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</si>
  <si>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</si>
  <si>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</si>
  <si>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</si>
  <si>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</si>
  <si>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</si>
  <si>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</si>
  <si>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</si>
  <si>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</si>
  <si>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</si>
  <si>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</si>
  <si>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</si>
  <si>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</si>
  <si>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</si>
  <si>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</si>
  <si>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</si>
  <si>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</si>
  <si>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</si>
  <si>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</si>
  <si>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</si>
  <si>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</si>
  <si>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</si>
  <si>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</si>
  <si>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</si>
  <si>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</si>
  <si>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</si>
  <si>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</si>
  <si>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</si>
  <si>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</si>
  <si>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</si>
  <si>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</si>
  <si>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</si>
  <si>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</si>
  <si>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</si>
  <si>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</si>
  <si>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</si>
  <si>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</si>
  <si>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</si>
  <si>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</si>
  <si>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</si>
  <si>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</si>
  <si>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</si>
  <si>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</si>
  <si>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</si>
  <si>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</si>
  <si>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</si>
  <si>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</si>
  <si>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</si>
  <si>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</si>
  <si>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</si>
  <si>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</si>
  <si>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</si>
  <si>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</si>
  <si>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</si>
  <si>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</si>
  <si>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</si>
  <si>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</si>
  <si>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</si>
  <si>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</si>
  <si>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</si>
  <si>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</si>
  <si>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</si>
  <si>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</si>
  <si>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</si>
  <si>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</si>
  <si>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</si>
  <si>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</si>
  <si>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</si>
  <si>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</si>
  <si>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</si>
  <si>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</si>
  <si>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</si>
  <si>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</si>
  <si>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</si>
  <si>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</si>
  <si>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</si>
  <si>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</si>
  <si>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</si>
  <si>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</si>
  <si>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</si>
  <si>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</si>
  <si>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</si>
  <si>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</si>
  <si>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</si>
  <si>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</si>
  <si>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</si>
  <si>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</si>
  <si>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</si>
  <si>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</si>
  <si>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</si>
  <si>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</si>
  <si>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</si>
  <si>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</si>
  <si>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</si>
  <si>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</si>
  <si>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</si>
  <si>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</si>
  <si>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</si>
  <si>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</si>
  <si>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</si>
  <si>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</si>
  <si>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</si>
  <si>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</si>
  <si>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</si>
  <si>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</si>
  <si>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</si>
  <si>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</si>
  <si>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</si>
  <si>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</si>
  <si>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</si>
  <si>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</si>
  <si>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</si>
  <si>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</si>
  <si>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</si>
  <si>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</si>
  <si>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</si>
  <si>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</si>
  <si>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</si>
  <si>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</si>
  <si>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</si>
  <si>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</si>
  <si>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</si>
  <si>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</si>
  <si>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</si>
  <si>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</si>
  <si>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</si>
  <si>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</si>
  <si>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</si>
  <si>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</si>
  <si>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</si>
  <si>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</si>
  <si>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</si>
  <si>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</si>
  <si>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</si>
  <si>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</si>
  <si>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</si>
  <si>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</si>
  <si>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</si>
  <si>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</si>
  <si>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</si>
  <si>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</si>
  <si>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</si>
  <si>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</si>
  <si>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</si>
  <si>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</si>
  <si>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</si>
  <si>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</si>
  <si>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</si>
  <si>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</si>
  <si>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</si>
  <si>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</si>
  <si>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</si>
  <si>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</si>
  <si>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</si>
  <si>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</si>
  <si>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</si>
  <si>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</si>
  <si>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</si>
  <si>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</si>
  <si>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</si>
  <si>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</si>
  <si>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</si>
  <si>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</si>
  <si>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</si>
  <si>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</si>
  <si>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</si>
  <si>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</si>
  <si>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</si>
  <si>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</si>
  <si>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</si>
  <si>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</si>
  <si>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</si>
  <si>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</si>
  <si>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</si>
  <si>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</si>
  <si>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</si>
  <si>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</si>
  <si>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</si>
  <si>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</si>
  <si>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</si>
  <si>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</si>
  <si>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</si>
  <si>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</si>
  <si>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</si>
  <si>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</si>
  <si>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</si>
  <si>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</si>
  <si>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</si>
  <si>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</si>
  <si>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</si>
  <si>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</si>
  <si>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</si>
  <si>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</si>
  <si>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</si>
  <si>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</si>
  <si>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</si>
  <si>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</si>
  <si>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</si>
  <si>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</si>
  <si>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</si>
  <si>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</si>
  <si>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</si>
  <si>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</si>
  <si>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</si>
  <si>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</si>
  <si>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</si>
  <si>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</si>
  <si>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</si>
  <si>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</si>
  <si>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</si>
  <si>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</si>
  <si>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</si>
  <si>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</si>
  <si>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</si>
  <si>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</si>
  <si>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</si>
  <si>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</si>
  <si>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</si>
  <si>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</si>
  <si>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</si>
  <si>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</si>
  <si>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</si>
  <si>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</si>
  <si>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</si>
  <si>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</si>
  <si>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</si>
  <si>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</si>
  <si>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</si>
  <si>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</si>
  <si>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</si>
  <si>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</si>
  <si>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</si>
  <si>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</si>
  <si>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</si>
  <si>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</si>
  <si>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</si>
  <si>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</si>
  <si>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</si>
  <si>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</si>
  <si>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</si>
  <si>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</si>
  <si>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</si>
  <si>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</si>
  <si>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</si>
  <si>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</si>
  <si>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</si>
  <si>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</si>
  <si>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</si>
  <si>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</si>
  <si>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</si>
  <si>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</si>
  <si>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</si>
  <si>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</si>
  <si>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</si>
  <si>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</si>
  <si>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</si>
  <si>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</si>
  <si>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</si>
  <si>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</si>
  <si>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</si>
  <si>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</si>
  <si>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</si>
  <si>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</si>
  <si>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</si>
  <si>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</si>
  <si>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</si>
  <si>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</si>
  <si>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</si>
  <si>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</si>
  <si>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</si>
  <si>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</si>
  <si>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</si>
  <si>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</si>
  <si>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</si>
  <si>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</si>
  <si>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</si>
  <si>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</si>
  <si>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</si>
  <si>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</si>
  <si>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</si>
  <si>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</si>
  <si>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</si>
  <si>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</si>
  <si>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</si>
  <si>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</si>
  <si>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</si>
  <si>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</si>
  <si>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</si>
  <si>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</si>
  <si>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</si>
  <si>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</si>
  <si>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</si>
  <si>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</si>
  <si>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</si>
  <si>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</si>
  <si>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</si>
  <si>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</si>
  <si>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</si>
  <si>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</si>
  <si>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</si>
  <si>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</si>
  <si>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</si>
  <si>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</si>
  <si>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</si>
  <si>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</si>
  <si>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</si>
  <si>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</si>
  <si>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</si>
  <si>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</si>
  <si>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</si>
  <si>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</si>
  <si>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</si>
  <si>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</si>
  <si>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</si>
  <si>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</si>
  <si>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</si>
  <si>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</si>
  <si>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</si>
  <si>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</si>
  <si>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</si>
  <si>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</si>
  <si>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</si>
  <si>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</si>
  <si>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</si>
  <si>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</si>
  <si>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</si>
  <si>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</si>
  <si>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</si>
  <si>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</si>
  <si>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</si>
  <si>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</si>
  <si>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</si>
  <si>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</si>
  <si>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</si>
  <si>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</si>
  <si>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</si>
  <si>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</si>
  <si>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</si>
  <si>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</si>
  <si>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</si>
  <si>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</si>
  <si>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</si>
  <si>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</si>
  <si>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</si>
  <si>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</si>
  <si>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</si>
  <si>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</si>
  <si>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</si>
  <si>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</si>
  <si>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</si>
  <si>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</si>
  <si>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</si>
  <si>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</si>
  <si>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</si>
  <si>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</si>
  <si>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</si>
  <si>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</si>
  <si>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</si>
  <si>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</si>
  <si>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</si>
  <si>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</si>
  <si>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</si>
  <si>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</si>
  <si>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</si>
  <si>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</si>
  <si>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</si>
  <si>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</si>
  <si>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</si>
  <si>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</si>
  <si>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</si>
  <si>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</si>
  <si>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</si>
  <si>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</si>
  <si>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</si>
  <si>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</si>
  <si>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</si>
  <si>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</si>
  <si>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</si>
  <si>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</si>
  <si>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</si>
  <si>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</si>
  <si>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</si>
  <si>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</si>
  <si>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</si>
  <si>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</si>
  <si>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</si>
  <si>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</si>
  <si>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</si>
  <si>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</si>
  <si>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</si>
  <si>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</si>
  <si>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</si>
  <si>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</si>
  <si>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</si>
  <si>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</si>
  <si>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</si>
  <si>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</si>
  <si>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</si>
  <si>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</si>
  <si>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</si>
  <si>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</si>
  <si>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</si>
  <si>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</si>
  <si>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</si>
  <si>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</si>
  <si>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</si>
  <si>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</si>
  <si>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</si>
  <si>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</si>
  <si>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</si>
  <si>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</si>
  <si>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</si>
  <si>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</si>
  <si>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</si>
  <si>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</si>
  <si>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</si>
  <si>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</si>
  <si>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</si>
  <si>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</si>
  <si>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</si>
  <si>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</si>
  <si>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</si>
  <si>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</si>
  <si>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</si>
  <si>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</si>
  <si>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</si>
  <si>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</si>
  <si>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</si>
  <si>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</si>
  <si>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</si>
  <si>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</si>
  <si>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</si>
  <si>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</si>
  <si>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</si>
  <si>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</si>
  <si>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</si>
  <si>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</si>
  <si>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</si>
  <si>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</si>
  <si>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</si>
  <si>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</si>
  <si>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</si>
  <si>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</si>
  <si>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</si>
  <si>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</si>
  <si>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</si>
  <si>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</si>
  <si>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</si>
  <si>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</si>
  <si>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</si>
  <si>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</si>
  <si>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</si>
  <si>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</si>
  <si>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</si>
  <si>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</si>
  <si>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</si>
  <si>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</si>
  <si>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</si>
  <si>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</si>
  <si>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</si>
  <si>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</si>
  <si>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</si>
  <si>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</si>
  <si>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</si>
  <si>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</si>
  <si>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</si>
  <si>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</si>
  <si>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</si>
  <si>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</si>
  <si>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</si>
  <si>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</si>
  <si>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</si>
  <si>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</si>
  <si>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</si>
  <si>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</si>
  <si>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</si>
  <si>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</si>
  <si>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</si>
  <si>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</si>
  <si>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</si>
  <si>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</si>
  <si>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</si>
  <si>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</si>
  <si>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</si>
  <si>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</si>
  <si>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</si>
  <si>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</si>
  <si>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</si>
  <si>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</si>
  <si>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</si>
  <si>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</si>
  <si>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</si>
  <si>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</si>
  <si>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</si>
  <si>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</si>
  <si>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</si>
  <si>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</si>
  <si>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</si>
  <si>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</si>
  <si>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</si>
  <si>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</si>
  <si>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</si>
  <si>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</si>
  <si>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</si>
  <si>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</si>
  <si>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</si>
  <si>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</si>
  <si>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</si>
  <si>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</si>
  <si>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</si>
  <si>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</si>
  <si>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</si>
  <si>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</si>
  <si>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</si>
  <si>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</si>
  <si>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</si>
  <si>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</si>
  <si>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</si>
  <si>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</si>
  <si>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</si>
  <si>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</si>
  <si>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</si>
  <si>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</si>
  <si>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</si>
  <si>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</si>
  <si>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</si>
  <si>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</si>
  <si>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</si>
  <si>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</si>
  <si>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</si>
  <si>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</si>
  <si>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</si>
  <si>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</si>
  <si>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</si>
  <si>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</si>
  <si>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</si>
  <si>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</si>
  <si>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</si>
  <si>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</si>
  <si>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</si>
  <si>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</si>
  <si>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</si>
  <si>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</si>
  <si>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</si>
  <si>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</si>
  <si>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</si>
  <si>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</si>
  <si>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</si>
  <si>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</si>
  <si>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</si>
  <si>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</si>
  <si>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</si>
  <si>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</si>
  <si>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</si>
  <si>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</si>
  <si>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</si>
  <si>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</si>
  <si>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</si>
  <si>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</si>
  <si>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</si>
  <si>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</si>
  <si>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</si>
  <si>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</si>
  <si>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</si>
  <si>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</si>
  <si>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</si>
  <si>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</si>
  <si>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</si>
  <si>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</si>
  <si>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</si>
  <si>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</si>
  <si>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</si>
  <si>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</si>
  <si>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</si>
  <si>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</si>
  <si>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</si>
  <si>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</si>
  <si>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</si>
  <si>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</si>
  <si>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</si>
  <si>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</si>
  <si>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</si>
  <si>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</si>
  <si>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</si>
  <si>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</si>
  <si>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</si>
  <si>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</si>
  <si>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</si>
  <si>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</si>
  <si>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</si>
  <si>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</si>
  <si>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</si>
  <si>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</si>
  <si>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</si>
  <si>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</si>
  <si>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</si>
  <si>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</si>
  <si>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</si>
  <si>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</si>
  <si>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</si>
  <si>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</si>
  <si>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</si>
  <si>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</si>
  <si>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</si>
  <si>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</si>
  <si>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</si>
  <si>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</si>
  <si>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</si>
  <si>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</si>
  <si>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</si>
  <si>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</si>
  <si>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</si>
  <si>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</si>
  <si>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</si>
  <si>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</si>
  <si>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</si>
  <si>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</si>
  <si>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</si>
  <si>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</si>
  <si>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</si>
  <si>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</si>
  <si>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</si>
  <si>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</si>
  <si>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</si>
  <si>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</si>
  <si>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</si>
  <si>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</si>
  <si>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</si>
  <si>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</si>
  <si>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</si>
  <si>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</si>
  <si>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</si>
  <si>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</si>
  <si>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</si>
  <si>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</si>
  <si>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</si>
  <si>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</si>
  <si>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</si>
  <si>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</si>
  <si>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</si>
  <si>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</si>
  <si>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</si>
  <si>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</si>
  <si>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</si>
  <si>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</si>
  <si>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</si>
  <si>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</si>
  <si>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</si>
  <si>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</si>
  <si>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</si>
  <si>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</si>
  <si>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</si>
  <si>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</si>
  <si>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</si>
  <si>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</si>
  <si>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</si>
  <si>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</si>
  <si>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</si>
  <si>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</si>
  <si>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</si>
  <si>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</si>
  <si>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</si>
  <si>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</si>
  <si>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</si>
  <si>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</si>
  <si>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</si>
  <si>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</si>
  <si>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</si>
  <si>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</si>
  <si>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</si>
  <si>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</si>
  <si>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</si>
  <si>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</si>
  <si>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</si>
  <si>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</si>
  <si>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</si>
  <si>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</si>
  <si>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</si>
  <si>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</si>
  <si>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</si>
  <si>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</si>
  <si>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</si>
  <si>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</si>
  <si>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</si>
  <si>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</si>
  <si>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</si>
  <si>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</si>
  <si>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</si>
  <si>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</si>
  <si>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</si>
  <si>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</si>
  <si>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</si>
  <si>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</si>
  <si>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</si>
  <si>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</si>
  <si>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</si>
  <si>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</si>
  <si>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</si>
  <si>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</si>
  <si>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</si>
  <si>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</si>
  <si>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</si>
  <si>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</si>
  <si>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</si>
  <si>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</si>
  <si>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</si>
  <si>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</si>
  <si>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</si>
  <si>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</si>
  <si>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</si>
  <si>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</si>
  <si>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</si>
  <si>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</si>
  <si>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</si>
  <si>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</si>
  <si>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</si>
  <si>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</si>
  <si>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</si>
  <si>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</si>
  <si>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</si>
  <si>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</si>
  <si>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</si>
  <si>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</si>
  <si>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</si>
  <si>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</si>
  <si>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</si>
  <si>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</si>
  <si>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</si>
  <si>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</si>
  <si>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</si>
  <si>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</si>
  <si>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</si>
  <si>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</si>
  <si>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</si>
  <si>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</si>
  <si>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</si>
  <si>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</si>
  <si>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</si>
  <si>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</si>
  <si>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</si>
  <si>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</si>
  <si>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</si>
  <si>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</si>
  <si>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</si>
  <si>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</si>
  <si>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</si>
  <si>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</si>
  <si>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</si>
  <si>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</si>
  <si>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</si>
  <si>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</si>
  <si>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</si>
  <si>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</si>
  <si>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</si>
  <si>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</si>
  <si>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</si>
  <si>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</si>
  <si>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</si>
  <si>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</si>
  <si>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</si>
  <si>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</si>
  <si>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</si>
  <si>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</si>
  <si>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</si>
  <si>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</si>
  <si>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</si>
  <si>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</si>
  <si>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</si>
  <si>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</si>
  <si>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</si>
  <si>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</si>
  <si>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</si>
  <si>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</si>
  <si>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</si>
  <si>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</si>
  <si>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</si>
  <si>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</si>
  <si>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</si>
  <si>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</si>
  <si>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</si>
  <si>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</si>
  <si>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</si>
  <si>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</si>
  <si>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</si>
  <si>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</si>
  <si>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</si>
  <si>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</si>
  <si>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</si>
  <si>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</si>
  <si>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</si>
  <si>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</si>
  <si>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</si>
  <si>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</si>
  <si>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</si>
  <si>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</si>
  <si>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</si>
  <si>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</si>
  <si>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</si>
  <si>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</si>
  <si>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</si>
  <si>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</si>
  <si>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</si>
  <si>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</si>
  <si>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</si>
  <si>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</si>
  <si>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</si>
  <si>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</si>
  <si>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</si>
  <si>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</si>
  <si>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</si>
  <si>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</si>
  <si>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</si>
  <si>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</si>
  <si>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</si>
  <si>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</si>
  <si>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</si>
  <si>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</si>
  <si>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</si>
  <si>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</si>
  <si>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</si>
  <si>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</si>
  <si>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</si>
  <si>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</si>
  <si>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</si>
  <si>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</si>
  <si>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</si>
  <si>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</si>
  <si>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</si>
  <si>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</si>
  <si>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</si>
  <si>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</si>
  <si>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</si>
  <si>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</si>
  <si>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</si>
  <si>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</si>
  <si>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</si>
  <si>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</si>
  <si>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</si>
  <si>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</si>
  <si>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</si>
  <si>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</si>
  <si>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</si>
  <si>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</si>
  <si>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</si>
  <si>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</si>
  <si>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</si>
  <si>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</si>
  <si>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</si>
  <si>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</si>
  <si>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</si>
  <si>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</si>
  <si>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</si>
  <si>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</si>
  <si>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</si>
  <si>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</si>
  <si>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</si>
  <si>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</si>
  <si>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</si>
  <si>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</si>
  <si>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</si>
  <si>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</si>
  <si>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</si>
  <si>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</si>
  <si>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</si>
  <si>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</si>
  <si>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</si>
  <si>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</si>
  <si>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</si>
  <si>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</si>
  <si>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</si>
  <si>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</si>
  <si>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</si>
  <si>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</si>
  <si>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</si>
  <si>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</si>
  <si>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</si>
  <si>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</si>
  <si>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</si>
  <si>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</si>
  <si>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</si>
  <si>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</si>
  <si>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</si>
  <si>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</si>
  <si>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</si>
  <si>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</si>
  <si>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</si>
  <si>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</si>
  <si>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</si>
  <si>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</si>
  <si>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</si>
  <si>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</si>
  <si>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</si>
  <si>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</si>
  <si>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</si>
  <si>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</si>
  <si>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</si>
  <si>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</si>
  <si>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</si>
  <si>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</si>
  <si>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</si>
  <si>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</si>
  <si>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</si>
  <si>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</si>
  <si>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</si>
  <si>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</si>
  <si>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</si>
  <si>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</si>
  <si>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</si>
  <si>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</si>
  <si>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</si>
  <si>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</si>
  <si>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</si>
  <si>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</si>
  <si>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</si>
  <si>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</si>
  <si>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</si>
  <si>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</si>
  <si>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</si>
  <si>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</si>
  <si>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</si>
  <si>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</si>
  <si>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</si>
  <si>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</si>
  <si>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</si>
  <si>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</si>
  <si>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</si>
  <si>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</si>
  <si>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</si>
  <si>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</si>
  <si>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</si>
  <si>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</si>
  <si>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</si>
  <si>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</si>
  <si>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</si>
  <si>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</si>
  <si>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</si>
  <si>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</si>
  <si>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</si>
  <si>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</si>
  <si>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</si>
  <si>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</si>
  <si>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</si>
  <si>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</si>
  <si>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</si>
  <si>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</si>
  <si>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</si>
  <si>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</si>
  <si>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</si>
  <si>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</si>
  <si>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</si>
  <si>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</si>
  <si>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</si>
  <si>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</si>
  <si>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</si>
  <si>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</si>
  <si>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</si>
  <si>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</si>
  <si>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</si>
  <si>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</si>
  <si>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</si>
  <si>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</si>
  <si>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</si>
  <si>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</si>
  <si>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</si>
  <si>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</si>
  <si>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</si>
  <si>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</si>
  <si>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</si>
  <si>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</si>
  <si>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</si>
  <si>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</si>
  <si>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</si>
  <si>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</si>
  <si>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</si>
  <si>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</si>
  <si>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</si>
  <si>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</si>
  <si>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</si>
  <si>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</si>
  <si>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</si>
  <si>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</si>
  <si>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</si>
  <si>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</si>
  <si>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</si>
  <si>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</si>
  <si>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</si>
  <si>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</si>
  <si>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</si>
  <si>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</si>
  <si>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</si>
  <si>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</si>
  <si>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</si>
  <si>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</si>
  <si>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</si>
  <si>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</si>
  <si>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</si>
  <si>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</si>
  <si>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</si>
  <si>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</si>
  <si>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</si>
  <si>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</si>
  <si>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</si>
  <si>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</si>
  <si>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</si>
  <si>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</si>
  <si>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</si>
  <si>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</si>
  <si>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</si>
  <si>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</si>
  <si>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</si>
  <si>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</si>
  <si>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</si>
  <si>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</si>
  <si>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</si>
  <si>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</si>
  <si>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</si>
  <si>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</si>
  <si>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</si>
  <si>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</si>
  <si>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</si>
  <si>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</si>
  <si>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</si>
  <si>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</si>
  <si>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</si>
  <si>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</si>
  <si>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</si>
  <si>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</si>
  <si>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</si>
  <si>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</si>
  <si>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</si>
  <si>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</si>
  <si>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</si>
  <si>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</si>
  <si>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</si>
  <si>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</si>
  <si>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</si>
  <si>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</si>
  <si>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</si>
  <si>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</si>
  <si>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</si>
  <si>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</si>
  <si>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</si>
  <si>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</si>
  <si>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</si>
  <si>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</si>
  <si>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</si>
  <si>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</si>
  <si>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</si>
  <si>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</si>
  <si>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</si>
  <si>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</si>
  <si>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</si>
  <si>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</si>
  <si>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</si>
  <si>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</si>
  <si>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</si>
  <si>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</si>
  <si>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</si>
  <si>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</si>
  <si>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</si>
  <si>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</si>
  <si>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</si>
  <si>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</si>
  <si>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</si>
  <si>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</si>
  <si>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</si>
  <si>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</si>
  <si>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</si>
  <si>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</si>
  <si>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</si>
  <si>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</si>
  <si>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</si>
  <si>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</si>
  <si>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</si>
  <si>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</si>
  <si>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</si>
  <si>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</si>
  <si>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</si>
  <si>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</si>
  <si>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</si>
  <si>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</si>
  <si>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</si>
  <si>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</si>
  <si>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</si>
  <si>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</si>
  <si>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</si>
  <si>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</si>
  <si>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</si>
  <si>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</si>
  <si>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</si>
  <si>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</si>
  <si>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</si>
  <si>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</si>
  <si>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</si>
  <si>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</si>
  <si>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</si>
  <si>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</si>
  <si>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</si>
  <si>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</si>
  <si>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</si>
  <si>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</si>
  <si>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</si>
  <si>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</si>
  <si>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</si>
  <si>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</si>
  <si>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</si>
  <si>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</si>
  <si>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</si>
  <si>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</si>
  <si>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</si>
  <si>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</si>
  <si>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</si>
  <si>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</si>
  <si>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</si>
  <si>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</si>
  <si>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</si>
  <si>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</si>
  <si>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</si>
  <si>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</si>
  <si>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</si>
  <si>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</si>
  <si>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</si>
  <si>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</si>
  <si>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</si>
  <si>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</si>
  <si>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</si>
  <si>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</si>
  <si>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</si>
  <si>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</si>
  <si>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</si>
  <si>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</si>
  <si>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</si>
  <si>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</si>
  <si>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</si>
  <si>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</si>
  <si>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</si>
  <si>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</si>
  <si>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</si>
  <si>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</si>
  <si>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</si>
  <si>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</si>
  <si>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</si>
  <si>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</si>
  <si>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</si>
  <si>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</si>
  <si>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</si>
  <si>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</si>
  <si>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</si>
  <si>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</si>
  <si>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</si>
  <si>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</si>
  <si>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</si>
  <si>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</si>
  <si>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</si>
  <si>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</si>
  <si>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</si>
  <si>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</si>
  <si>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</si>
  <si>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</si>
  <si>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</si>
  <si>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</si>
  <si>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</si>
  <si>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</si>
  <si>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</si>
  <si>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</si>
  <si>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</si>
  <si>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</si>
  <si>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</si>
  <si>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</si>
  <si>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</si>
  <si>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</si>
  <si>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</si>
  <si>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</si>
  <si>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</si>
  <si>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</si>
  <si>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</si>
  <si>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</si>
  <si>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</si>
  <si>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</si>
  <si>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</si>
  <si>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</si>
  <si>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</si>
  <si>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</si>
  <si>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</si>
  <si>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</si>
  <si>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</si>
  <si>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</si>
  <si>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</si>
  <si>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</si>
  <si>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</si>
  <si>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</si>
  <si>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</si>
  <si>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</si>
  <si>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</si>
  <si>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</si>
  <si>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</si>
  <si>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</si>
  <si>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</si>
  <si>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</si>
  <si>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</si>
  <si>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</si>
  <si>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</si>
  <si>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</si>
  <si>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</si>
  <si>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</si>
  <si>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</si>
  <si>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</si>
  <si>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</si>
  <si>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</si>
  <si>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</si>
  <si>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</si>
  <si>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</si>
  <si>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</si>
  <si>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</si>
  <si>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</si>
  <si>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</si>
  <si>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</si>
  <si>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</si>
  <si>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</si>
  <si>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</si>
  <si>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</si>
  <si>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</si>
  <si>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</si>
  <si>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</si>
  <si>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</si>
  <si>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</si>
  <si>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</si>
  <si>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</si>
  <si>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</si>
  <si>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</si>
  <si>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</si>
  <si>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</si>
  <si>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</si>
  <si>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</si>
  <si>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</si>
  <si>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</si>
  <si>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</si>
  <si>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</si>
  <si>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</si>
  <si>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</si>
  <si>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</si>
  <si>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</si>
  <si>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</si>
  <si>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</si>
  <si>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</si>
  <si>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</si>
  <si>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</si>
  <si>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</si>
  <si>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</si>
  <si>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</si>
  <si>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</si>
  <si>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</si>
  <si>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</si>
  <si>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</si>
  <si>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</si>
  <si>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</si>
  <si>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</si>
  <si>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</si>
  <si>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</si>
  <si>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</si>
  <si>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</si>
  <si>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</si>
  <si>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</si>
  <si>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</si>
  <si>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</si>
  <si>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</si>
  <si>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</si>
  <si>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</si>
  <si>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</si>
  <si>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</si>
  <si>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</si>
  <si>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</si>
  <si>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</si>
  <si>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</si>
  <si>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</si>
  <si>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</si>
  <si>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</si>
  <si>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</si>
  <si>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</si>
  <si>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</si>
  <si>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</si>
  <si>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</si>
  <si>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</si>
  <si>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</si>
  <si>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</si>
  <si>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</si>
  <si>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</si>
  <si>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</si>
  <si>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</si>
  <si>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</si>
  <si>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</si>
  <si>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</si>
  <si>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</si>
  <si>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</si>
  <si>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</si>
  <si>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</si>
  <si>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</si>
  <si>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</si>
  <si>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</si>
  <si>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</si>
  <si>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</si>
  <si>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</si>
  <si>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</si>
  <si>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</si>
  <si>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</si>
  <si>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</si>
  <si>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</si>
  <si>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</si>
  <si>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</si>
  <si>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</si>
  <si>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</si>
  <si>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</si>
  <si>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</si>
  <si>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</si>
  <si>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</si>
  <si>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</si>
  <si>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</si>
  <si>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</si>
  <si>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</si>
  <si>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</si>
  <si>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</si>
  <si>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</si>
  <si>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</si>
  <si>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</si>
  <si>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</si>
  <si>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</si>
  <si>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</si>
  <si>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</si>
  <si>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</si>
  <si>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</si>
  <si>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</si>
  <si>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</si>
  <si>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</si>
  <si>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</si>
  <si>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</si>
  <si>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</si>
  <si>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</si>
  <si>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</si>
  <si>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</si>
  <si>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</si>
  <si>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</si>
  <si>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</si>
  <si>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</si>
  <si>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</si>
  <si>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</si>
  <si>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</si>
  <si>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</si>
  <si>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</si>
  <si>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</si>
  <si>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</si>
  <si>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</si>
  <si>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</si>
  <si>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</si>
  <si>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</si>
  <si>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</si>
  <si>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</si>
  <si>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</si>
  <si>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</si>
  <si>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</si>
  <si>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</si>
  <si>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</si>
  <si>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</si>
  <si>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</si>
  <si>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</si>
  <si>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</si>
  <si>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</si>
  <si>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</si>
  <si>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</si>
  <si>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</si>
  <si>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</si>
  <si>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</si>
  <si>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</si>
  <si>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</si>
  <si>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</si>
  <si>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</si>
  <si>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</si>
  <si>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</si>
  <si>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</si>
  <si>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</si>
  <si>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</si>
  <si>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</si>
  <si>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</si>
  <si>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</si>
  <si>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</si>
  <si>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</si>
  <si>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</si>
  <si>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</si>
  <si>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</si>
  <si>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</si>
  <si>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</si>
  <si>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</si>
  <si>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</si>
  <si>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</si>
  <si>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</si>
  <si>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</si>
  <si>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</si>
  <si>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</si>
  <si>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</si>
  <si>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</si>
  <si>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</si>
  <si>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</si>
  <si>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</si>
  <si>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</si>
  <si>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</si>
  <si>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</si>
  <si>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</si>
  <si>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</si>
  <si>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</si>
  <si>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</si>
  <si>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</si>
  <si>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</si>
  <si>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</si>
  <si>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</si>
  <si>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</si>
  <si>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</si>
  <si>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</si>
  <si>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</si>
  <si>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</si>
  <si>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</si>
  <si>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</si>
  <si>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</si>
  <si>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</si>
  <si>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</si>
  <si>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</si>
  <si>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</si>
  <si>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</si>
  <si>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</si>
  <si>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</si>
  <si>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</si>
  <si>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</si>
  <si>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</si>
  <si>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</si>
  <si>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</si>
  <si>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</si>
  <si>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</si>
  <si>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</si>
  <si>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</si>
  <si>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</si>
  <si>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</si>
  <si>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</si>
  <si>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</si>
  <si>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</si>
  <si>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</si>
  <si>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</si>
  <si>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</si>
  <si>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</si>
  <si>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</si>
  <si>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</si>
  <si>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</si>
  <si>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</si>
  <si>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</si>
  <si>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</si>
  <si>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</si>
  <si>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</si>
  <si>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</si>
  <si>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</si>
  <si>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</si>
  <si>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</si>
  <si>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</si>
  <si>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</si>
  <si>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</si>
  <si>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</si>
  <si>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</si>
  <si>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</si>
  <si>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</si>
  <si>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</si>
  <si>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</si>
  <si>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</si>
  <si>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</si>
  <si>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</si>
  <si>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</si>
  <si>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</si>
  <si>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</si>
  <si>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</si>
  <si>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</si>
  <si>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</si>
  <si>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</si>
  <si>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</si>
  <si>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</si>
  <si>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</si>
  <si>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</si>
  <si>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</si>
  <si>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</si>
  <si>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</si>
  <si>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</si>
  <si>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</si>
  <si>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</si>
  <si>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</si>
  <si>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</si>
  <si>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</si>
  <si>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</si>
  <si>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</si>
  <si>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</si>
  <si>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</si>
  <si>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</si>
  <si>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</si>
  <si>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</si>
  <si>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</si>
  <si>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</si>
  <si>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</si>
  <si>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</si>
  <si>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</si>
  <si>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</si>
  <si>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</si>
  <si>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</si>
  <si>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</si>
  <si>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</si>
  <si>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</si>
  <si>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</si>
  <si>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</si>
  <si>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</si>
  <si>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</si>
  <si>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</si>
  <si>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</si>
  <si>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</si>
  <si>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</si>
  <si>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</si>
  <si>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</si>
  <si>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</si>
  <si>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</si>
  <si>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</si>
  <si>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</si>
  <si>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</si>
  <si>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</si>
  <si>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</si>
  <si>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</si>
  <si>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</si>
  <si>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</si>
  <si>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</si>
  <si>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</si>
  <si>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</si>
  <si>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</si>
  <si>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</si>
  <si>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</si>
  <si>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</si>
  <si>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</si>
  <si>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</si>
  <si>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</si>
  <si>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</si>
  <si>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</si>
  <si>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</si>
  <si>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</si>
  <si>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</si>
  <si>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</si>
  <si>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</si>
  <si>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</si>
  <si>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</si>
  <si>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</si>
  <si>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</si>
  <si>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</si>
  <si>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</si>
  <si>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</si>
  <si>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</si>
  <si>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</si>
  <si>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</si>
  <si>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</si>
  <si>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</si>
  <si>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</si>
  <si>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</si>
  <si>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</si>
  <si>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</si>
  <si>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</si>
  <si>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</si>
  <si>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</si>
  <si>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</si>
  <si>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</si>
  <si>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</si>
  <si>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</si>
  <si>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</si>
  <si>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</si>
  <si>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</si>
  <si>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</si>
  <si>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</si>
  <si>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</si>
  <si>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</si>
  <si>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</si>
  <si>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</si>
  <si>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</si>
  <si>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</si>
  <si>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</si>
  <si>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</si>
  <si>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</si>
  <si>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</si>
  <si>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</si>
  <si>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</si>
  <si>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</si>
  <si>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</si>
  <si>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</si>
  <si>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</si>
  <si>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</si>
  <si>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</si>
  <si>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</si>
  <si>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</si>
  <si>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</si>
  <si>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</si>
  <si>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</si>
  <si>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</si>
  <si>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</si>
  <si>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</si>
  <si>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</si>
  <si>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</si>
  <si>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</si>
  <si>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</si>
  <si>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</si>
  <si>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</si>
  <si>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</si>
  <si>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</si>
  <si>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</si>
  <si>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</si>
  <si>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</si>
  <si>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</si>
  <si>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</si>
  <si>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</si>
  <si>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</si>
  <si>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</si>
  <si>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</si>
  <si>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</si>
  <si>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</si>
  <si>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</si>
  <si>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</si>
  <si>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</si>
  <si>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</si>
  <si>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</si>
  <si>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</si>
  <si>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</si>
  <si>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</si>
  <si>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</si>
  <si>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</si>
  <si>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</si>
  <si>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</si>
  <si>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</si>
  <si>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</si>
  <si>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</si>
  <si>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</si>
  <si>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</si>
  <si>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</si>
  <si>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</si>
  <si>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</si>
  <si>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</si>
  <si>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</si>
  <si>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</si>
  <si>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</si>
  <si>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</si>
  <si>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</si>
  <si>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</si>
  <si>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</si>
  <si>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</si>
  <si>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</si>
  <si>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</si>
  <si>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</si>
  <si>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</si>
  <si>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</si>
  <si>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</si>
  <si>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</si>
  <si>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</si>
  <si>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</si>
  <si>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</si>
  <si>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</si>
  <si>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</si>
  <si>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</si>
  <si>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</si>
  <si>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</si>
  <si>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</si>
  <si>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</si>
  <si>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</si>
  <si>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</si>
  <si>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</si>
  <si>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</si>
  <si>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</si>
  <si>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</si>
  <si>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</si>
  <si>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</si>
  <si>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</si>
  <si>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</si>
  <si>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</si>
  <si>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</si>
  <si>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</si>
  <si>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</si>
  <si>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</si>
  <si>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</si>
  <si>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</si>
  <si>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</si>
  <si>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</si>
  <si>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</si>
  <si>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</si>
  <si>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</si>
  <si>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</si>
  <si>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</si>
  <si>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</si>
  <si>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</si>
  <si>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</si>
  <si>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</si>
  <si>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</si>
  <si>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</si>
  <si>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</si>
  <si>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</si>
  <si>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</si>
  <si>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</si>
  <si>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</si>
  <si>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</si>
  <si>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</si>
  <si>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</si>
  <si>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</si>
  <si>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</si>
  <si>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</si>
  <si>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</si>
  <si>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</si>
  <si>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</si>
  <si>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</si>
  <si>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</si>
  <si>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</si>
  <si>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</si>
  <si>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</si>
  <si>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</si>
  <si>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</si>
  <si>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</si>
  <si>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</si>
  <si>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</si>
  <si>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</si>
  <si>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</si>
  <si>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</si>
  <si>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</si>
  <si>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</si>
  <si>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</si>
  <si>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</si>
  <si>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</si>
  <si>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</si>
  <si>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</si>
  <si>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</si>
  <si>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</si>
  <si>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</si>
  <si>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</si>
  <si>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</si>
  <si>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</si>
  <si>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</si>
  <si>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</si>
  <si>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</si>
  <si>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</si>
  <si>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</si>
  <si>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</si>
  <si>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</si>
  <si>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</si>
  <si>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</si>
  <si>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</si>
  <si>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</si>
  <si>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</si>
  <si>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</si>
  <si>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</si>
  <si>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</si>
  <si>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</si>
  <si>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</si>
  <si>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</si>
  <si>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</si>
  <si>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</si>
  <si>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</si>
  <si>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</si>
  <si>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</si>
  <si>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</si>
  <si>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</si>
  <si>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</si>
  <si>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</si>
  <si>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</si>
  <si>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</si>
  <si>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</si>
  <si>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</si>
  <si>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</si>
  <si>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</si>
  <si>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</si>
  <si>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</si>
  <si>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</si>
  <si>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</si>
  <si>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</si>
  <si>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</si>
  <si>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</si>
  <si>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</si>
  <si>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</si>
  <si>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</si>
  <si>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</si>
  <si>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</si>
  <si>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</si>
  <si>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</si>
  <si>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</si>
  <si>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</si>
  <si>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</si>
  <si>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</si>
  <si>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</si>
  <si>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</si>
  <si>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</si>
  <si>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</si>
  <si>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</si>
  <si>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</si>
  <si>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</si>
  <si>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</si>
  <si>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</si>
  <si>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</si>
  <si>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</si>
  <si>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</si>
  <si>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</si>
  <si>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</si>
  <si>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</si>
  <si>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</si>
  <si>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</si>
  <si>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</si>
  <si>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</si>
  <si>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</si>
  <si>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</si>
  <si>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</si>
  <si>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</si>
  <si>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</si>
  <si>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</si>
  <si>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</si>
  <si>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</si>
  <si>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</si>
  <si>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</si>
  <si>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</si>
  <si>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</si>
  <si>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</si>
  <si>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</si>
  <si>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</si>
  <si>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</si>
  <si>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</si>
  <si>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</si>
  <si>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</si>
  <si>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</si>
  <si>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</si>
  <si>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</si>
  <si>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</si>
  <si>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</si>
  <si>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</si>
  <si>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</si>
  <si>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</si>
  <si>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</si>
  <si>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</si>
  <si>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</si>
  <si>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</si>
  <si>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</si>
  <si>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</si>
  <si>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</si>
  <si>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</si>
  <si>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</si>
  <si>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</si>
  <si>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</si>
  <si>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</si>
  <si>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</si>
  <si>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</si>
  <si>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</si>
  <si>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</si>
  <si>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</si>
  <si>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</si>
  <si>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</si>
  <si>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</si>
  <si>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</si>
  <si>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</si>
  <si>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</si>
  <si>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</si>
  <si>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</si>
  <si>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</si>
  <si>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</si>
  <si>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</si>
  <si>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</si>
  <si>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</si>
  <si>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</si>
  <si>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</si>
  <si>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</si>
  <si>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</si>
  <si>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</si>
  <si>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</si>
  <si>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</si>
  <si>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</si>
  <si>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</si>
  <si>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</si>
  <si>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</si>
  <si>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</si>
  <si>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</si>
  <si>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</si>
  <si>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</si>
  <si>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</si>
  <si>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</si>
  <si>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</si>
  <si>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</si>
  <si>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</si>
  <si>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</si>
  <si>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</si>
  <si>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</si>
  <si>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</si>
  <si>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</si>
  <si>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</si>
  <si>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</si>
  <si>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</si>
  <si>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</si>
  <si>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</si>
  <si>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</si>
  <si>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</si>
  <si>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</si>
  <si>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</si>
  <si>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</si>
  <si>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</si>
  <si>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</si>
  <si>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</si>
  <si>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</si>
  <si>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</si>
  <si>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</si>
  <si>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</si>
  <si>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</si>
  <si>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</si>
  <si>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</si>
  <si>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</si>
  <si>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</si>
  <si>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</si>
  <si>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</si>
  <si>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</si>
  <si>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</si>
  <si>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</si>
  <si>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</si>
  <si>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</si>
  <si>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</si>
  <si>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</si>
  <si>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</si>
  <si>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</si>
  <si>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</si>
  <si>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</si>
  <si>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</si>
  <si>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</si>
  <si>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</si>
  <si>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</si>
  <si>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</si>
  <si>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</si>
  <si>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</si>
  <si>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</si>
  <si>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</si>
  <si>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</si>
  <si>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</si>
  <si>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</si>
  <si>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</si>
  <si>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</si>
  <si>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</si>
  <si>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</si>
  <si>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</si>
  <si>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</si>
  <si>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</si>
  <si>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</si>
  <si>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</si>
  <si>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</si>
  <si>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</si>
  <si>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</si>
  <si>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</si>
  <si>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</si>
  <si>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</si>
  <si>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</si>
  <si>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</si>
  <si>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</si>
  <si>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</si>
  <si>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</si>
  <si>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</si>
  <si>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</si>
  <si>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</si>
  <si>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</si>
  <si>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</si>
  <si>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</si>
  <si>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</si>
  <si>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</si>
  <si>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</si>
  <si>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</si>
  <si>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</si>
  <si>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</si>
  <si>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</si>
  <si>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</si>
  <si>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</si>
  <si>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</si>
  <si>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</si>
  <si>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</si>
  <si>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</si>
  <si>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</si>
  <si>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</si>
  <si>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</si>
  <si>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</si>
  <si>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</si>
  <si>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</si>
  <si>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</si>
  <si>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</si>
  <si>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</si>
  <si>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</si>
  <si>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</si>
  <si>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</si>
  <si>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</si>
  <si>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</si>
  <si>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</si>
  <si>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</si>
  <si>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</si>
  <si>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</si>
  <si>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</si>
  <si>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</si>
  <si>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</si>
  <si>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</si>
  <si>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</si>
  <si>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</si>
  <si>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</si>
  <si>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</si>
  <si>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</si>
  <si>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</si>
  <si>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</si>
  <si>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</si>
  <si>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</si>
  <si>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</si>
  <si>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</si>
  <si>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</si>
  <si>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</si>
  <si>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</si>
  <si>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</si>
  <si>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</si>
  <si>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</si>
  <si>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</si>
  <si>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</si>
  <si>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</si>
  <si>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</si>
  <si>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</si>
  <si>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</si>
  <si>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</si>
  <si>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</si>
  <si>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</si>
  <si>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</si>
  <si>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</si>
  <si>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</si>
  <si>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</si>
  <si>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</si>
  <si>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</si>
  <si>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</si>
  <si>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</si>
  <si>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</si>
  <si>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</si>
  <si>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</si>
  <si>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</si>
  <si>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</si>
  <si>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</si>
  <si>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</si>
  <si>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</si>
  <si>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</si>
  <si>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</si>
  <si>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</si>
  <si>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</si>
  <si>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</si>
  <si>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</si>
  <si>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</si>
  <si>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</si>
  <si>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</si>
  <si>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</si>
  <si>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</si>
  <si>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</si>
  <si>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</si>
  <si>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</si>
  <si>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</si>
  <si>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</si>
  <si>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</si>
  <si>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</si>
  <si>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</si>
  <si>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</si>
  <si>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</si>
  <si>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</si>
  <si>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</si>
  <si>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</si>
  <si>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</si>
  <si>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</si>
  <si>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</si>
  <si>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</si>
  <si>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</si>
  <si>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</si>
  <si>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</si>
  <si>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</si>
  <si>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</si>
  <si>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</si>
  <si>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</si>
  <si>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</si>
  <si>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</si>
  <si>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</si>
  <si>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</si>
  <si>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</si>
  <si>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</si>
  <si>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</si>
  <si>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</si>
  <si>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</si>
  <si>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</si>
  <si>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</si>
  <si>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</si>
  <si>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</si>
  <si>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</si>
  <si>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</si>
  <si>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</si>
  <si>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</si>
  <si>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</si>
  <si>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</si>
  <si>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</si>
  <si>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</si>
  <si>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</si>
  <si>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</si>
  <si>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</si>
  <si>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</si>
  <si>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</si>
  <si>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</si>
  <si>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</si>
  <si>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</si>
  <si>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</si>
  <si>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</si>
  <si>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</si>
  <si>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</si>
  <si>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</si>
  <si>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</si>
  <si>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</si>
  <si>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</si>
  <si>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</si>
  <si>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</si>
  <si>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</si>
  <si>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</si>
  <si>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</si>
  <si>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</si>
  <si>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</si>
  <si>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</si>
  <si>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</si>
  <si>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</si>
  <si>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</si>
  <si>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</si>
  <si>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</si>
  <si>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</si>
  <si>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</si>
  <si>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</si>
  <si>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</si>
  <si>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</si>
  <si>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</si>
  <si>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</si>
  <si>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</si>
  <si>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</si>
  <si>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</si>
  <si>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</si>
  <si>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</si>
  <si>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</si>
  <si>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</si>
  <si>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</si>
  <si>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</si>
  <si>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</si>
  <si>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</si>
  <si>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</si>
  <si>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</si>
  <si>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</si>
  <si>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</si>
  <si>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</si>
  <si>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</si>
  <si>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</si>
  <si>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</si>
  <si>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</si>
  <si>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</si>
  <si>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</si>
  <si>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</si>
  <si>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</si>
  <si>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</si>
  <si>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</si>
  <si>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</si>
  <si>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</si>
  <si>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</si>
  <si>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</si>
  <si>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</si>
  <si>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</si>
  <si>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</si>
  <si>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</si>
  <si>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</si>
  <si>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</si>
  <si>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</si>
  <si>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</si>
  <si>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</si>
  <si>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</si>
  <si>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</si>
  <si>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</si>
  <si>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</si>
  <si>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</si>
  <si>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</si>
  <si>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</si>
  <si>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</si>
  <si>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</si>
  <si>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</si>
  <si>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</si>
  <si>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</si>
  <si>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</si>
  <si>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</si>
  <si>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</si>
  <si>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</si>
  <si>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</si>
  <si>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</si>
  <si>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</si>
  <si>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</si>
  <si>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</si>
  <si>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</si>
  <si>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</si>
  <si>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</si>
  <si>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</si>
  <si>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</si>
  <si>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</si>
  <si>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</si>
  <si>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</si>
  <si>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</si>
  <si>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</si>
  <si>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</si>
  <si>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</si>
  <si>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</si>
  <si>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</si>
  <si>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</si>
  <si>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</si>
  <si>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</si>
  <si>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</si>
  <si>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</si>
  <si>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</si>
  <si>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</si>
  <si>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</si>
  <si>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</si>
  <si>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</si>
  <si>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</si>
  <si>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</si>
  <si>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</si>
  <si>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</si>
  <si>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</si>
  <si>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</si>
  <si>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</si>
  <si>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</si>
  <si>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</si>
  <si>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</si>
  <si>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</si>
  <si>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</si>
  <si>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</si>
  <si>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</si>
  <si>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</si>
  <si>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</si>
  <si>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</si>
  <si>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</si>
  <si>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</si>
  <si>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</si>
  <si>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</si>
  <si>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</si>
  <si>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</si>
  <si>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</si>
  <si>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</si>
  <si>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</si>
  <si>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</si>
  <si>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</si>
  <si>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</si>
  <si>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</si>
  <si>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</si>
  <si>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</si>
  <si>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</si>
  <si>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</si>
  <si>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</si>
  <si>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</si>
  <si>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</si>
  <si>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</si>
  <si>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</si>
  <si>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</si>
  <si>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</si>
  <si>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</si>
  <si>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</si>
  <si>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</si>
  <si>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</si>
  <si>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</si>
  <si>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</si>
  <si>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</si>
  <si>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</si>
  <si>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</si>
  <si>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</si>
  <si>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</si>
  <si>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</si>
  <si>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</si>
  <si>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</si>
  <si>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</si>
  <si>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</si>
  <si>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</si>
  <si>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</si>
  <si>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</si>
  <si>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</si>
  <si>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</si>
  <si>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</si>
  <si>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</si>
  <si>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</si>
  <si>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</si>
  <si>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</si>
  <si>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</si>
  <si>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</si>
  <si>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</si>
  <si>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</si>
  <si>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</si>
  <si>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</si>
  <si>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</si>
  <si>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</si>
  <si>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</si>
  <si>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</si>
  <si>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</si>
  <si>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</si>
  <si>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</si>
  <si>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</si>
  <si>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</si>
  <si>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</si>
  <si>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</si>
  <si>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</si>
  <si>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</si>
  <si>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</si>
  <si>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</si>
  <si>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</si>
  <si>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</si>
  <si>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</si>
  <si>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</si>
  <si>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</si>
  <si>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</si>
  <si>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</si>
  <si>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</si>
  <si>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</si>
  <si>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</si>
  <si>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</si>
  <si>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</si>
  <si>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</si>
  <si>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</si>
  <si>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</si>
  <si>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</si>
  <si>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</si>
  <si>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</si>
  <si>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</si>
  <si>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</si>
  <si>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</si>
  <si>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</si>
  <si>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</si>
  <si>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</si>
  <si>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</si>
  <si>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</si>
  <si>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</si>
  <si>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</si>
  <si>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</si>
  <si>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</si>
  <si>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</si>
  <si>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</si>
  <si>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</si>
  <si>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</si>
  <si>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</si>
  <si>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</si>
  <si>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</si>
  <si>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</si>
  <si>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</si>
  <si>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</si>
  <si>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</si>
  <si>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</si>
  <si>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</si>
  <si>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</si>
  <si>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</si>
  <si>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</si>
  <si>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</si>
  <si>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</si>
  <si>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</si>
  <si>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</si>
  <si>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</si>
  <si>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</si>
  <si>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</si>
  <si>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</si>
  <si>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</si>
  <si>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</si>
  <si>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</si>
  <si>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</si>
  <si>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</si>
  <si>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</si>
  <si>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</si>
  <si>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</si>
  <si>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</si>
  <si>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</si>
  <si>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</si>
  <si>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</si>
  <si>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</si>
  <si>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</si>
  <si>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</si>
  <si>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</si>
  <si>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</si>
  <si>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</si>
  <si>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</si>
  <si>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</si>
  <si>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</si>
  <si>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</si>
  <si>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</si>
  <si>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</si>
  <si>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</si>
  <si>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</si>
  <si>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</si>
  <si>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</si>
  <si>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</si>
  <si>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</si>
  <si>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</si>
  <si>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</si>
  <si>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</si>
  <si>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</si>
  <si>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</si>
  <si>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</si>
  <si>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</si>
  <si>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</si>
  <si>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</si>
  <si>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</si>
  <si>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</si>
  <si>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</si>
  <si>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</si>
  <si>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</si>
  <si>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</si>
  <si>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</si>
  <si>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</si>
  <si>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</si>
  <si>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</si>
  <si>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</si>
  <si>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</si>
  <si>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</si>
  <si>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</si>
  <si>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</si>
  <si>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</si>
  <si>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</si>
  <si>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</si>
  <si>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</si>
  <si>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</si>
  <si>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</si>
  <si>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</si>
  <si>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</si>
  <si>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</si>
  <si>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</si>
  <si>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</si>
  <si>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</si>
  <si>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</si>
  <si>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</si>
  <si>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</si>
  <si>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</si>
  <si>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</si>
  <si>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</si>
  <si>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</si>
  <si>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</si>
  <si>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</si>
  <si>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</si>
  <si>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</si>
  <si>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</si>
  <si>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</si>
  <si>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</si>
  <si>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</si>
  <si>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</si>
  <si>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</si>
  <si>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</si>
  <si>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</si>
  <si>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</si>
  <si>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</si>
  <si>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</si>
  <si>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</si>
  <si>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</si>
  <si>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</si>
  <si>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</si>
  <si>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</si>
  <si>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</si>
  <si>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</si>
  <si>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</si>
  <si>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</si>
  <si>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</si>
  <si>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</si>
  <si>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</si>
  <si>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</si>
  <si>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</si>
  <si>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</si>
  <si>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</si>
  <si>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</si>
  <si>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</si>
  <si>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</si>
  <si>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</si>
  <si>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</si>
  <si>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</si>
  <si>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</si>
  <si>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</si>
  <si>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</si>
  <si>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</si>
  <si>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</si>
  <si>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</si>
  <si>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</si>
  <si>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</si>
  <si>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</si>
  <si>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</si>
  <si>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</si>
  <si>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</si>
  <si>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</si>
  <si>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</si>
  <si>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</si>
  <si>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</si>
  <si>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</si>
  <si>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</si>
  <si>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</si>
  <si>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</si>
  <si>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</si>
  <si>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</si>
  <si>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</si>
  <si>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</si>
  <si>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</si>
  <si>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</si>
  <si>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</si>
  <si>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</si>
  <si>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</si>
  <si>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</si>
  <si>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</si>
  <si>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</si>
  <si>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</si>
  <si>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</si>
  <si>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</si>
  <si>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</si>
  <si>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</si>
  <si>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</si>
  <si>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</si>
  <si>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</si>
  <si>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</si>
  <si>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</si>
  <si>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</si>
  <si>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</si>
  <si>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</si>
  <si>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</si>
  <si>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</si>
  <si>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</si>
  <si>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</si>
  <si>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</si>
  <si>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</si>
  <si>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</si>
  <si>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</si>
  <si>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</si>
  <si>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</si>
  <si>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</si>
  <si>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</si>
  <si>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</si>
  <si>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</si>
  <si>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</si>
  <si>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</si>
  <si>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</si>
  <si>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</si>
  <si>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</si>
  <si>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</si>
  <si>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</si>
  <si>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</si>
  <si>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</si>
  <si>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</si>
  <si>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</si>
  <si>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</si>
  <si>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</si>
  <si>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</si>
  <si>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</si>
  <si>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</si>
  <si>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</si>
  <si>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</si>
  <si>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</si>
  <si>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</si>
  <si>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</si>
  <si>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</si>
  <si>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</si>
  <si>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</si>
  <si>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</si>
  <si>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</si>
  <si>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</si>
  <si>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</si>
  <si>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</si>
  <si>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</si>
  <si>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</si>
  <si>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</si>
  <si>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</si>
  <si>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</si>
  <si>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</si>
  <si>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</si>
  <si>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</si>
  <si>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</si>
  <si>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</si>
  <si>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</si>
  <si>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</si>
  <si>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</si>
  <si>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</si>
  <si>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</si>
  <si>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</si>
  <si>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</si>
  <si>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</si>
  <si>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</si>
  <si>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</si>
  <si>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</si>
  <si>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</si>
  <si>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</si>
  <si>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</si>
  <si>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</si>
  <si>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</si>
  <si>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</si>
  <si>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</si>
  <si>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</si>
  <si>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</si>
  <si>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</si>
  <si>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</si>
  <si>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</si>
  <si>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</si>
  <si>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</si>
  <si>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</si>
  <si>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</si>
  <si>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</si>
  <si>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</si>
  <si>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</si>
  <si>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</si>
  <si>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</si>
  <si>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</si>
  <si>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</si>
  <si>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</si>
  <si>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</si>
  <si>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</si>
  <si>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</si>
  <si>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</si>
  <si>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</si>
  <si>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</si>
  <si>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</si>
  <si>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</si>
  <si>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</si>
  <si>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</si>
  <si>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</si>
  <si>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</si>
  <si>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</si>
  <si>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</si>
  <si>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</si>
  <si>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</si>
  <si>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</si>
  <si>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</si>
  <si>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</si>
  <si>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</si>
  <si>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</si>
  <si>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</si>
  <si>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</si>
  <si>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</si>
  <si>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</si>
  <si>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</si>
  <si>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</si>
  <si>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</si>
  <si>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</si>
  <si>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</si>
  <si>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</si>
  <si>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</si>
  <si>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</si>
  <si>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</si>
  <si>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</si>
  <si>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</si>
  <si>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</si>
  <si>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</si>
  <si>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</si>
  <si>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</si>
  <si>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</si>
  <si>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</si>
  <si>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</si>
  <si>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</si>
  <si>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</si>
  <si>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</si>
  <si>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</si>
  <si>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</si>
  <si>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</si>
  <si>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</si>
  <si>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</si>
  <si>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</si>
  <si>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</si>
  <si>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</si>
  <si>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</si>
  <si>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</si>
  <si>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</si>
  <si>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</si>
  <si>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</si>
  <si>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</si>
  <si>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</si>
  <si>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</si>
  <si>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</si>
  <si>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</si>
  <si>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</si>
  <si>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</si>
  <si>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</si>
  <si>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</si>
  <si>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</si>
  <si>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</si>
  <si>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</si>
  <si>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</si>
  <si>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</si>
  <si>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</si>
  <si>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</si>
  <si>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</si>
  <si>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</si>
  <si>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</si>
  <si>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</si>
  <si>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</si>
  <si>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</si>
  <si>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</si>
  <si>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</si>
  <si>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</si>
  <si>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</si>
  <si>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</si>
  <si>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</si>
  <si>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</si>
  <si>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</si>
  <si>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</si>
  <si>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</si>
  <si>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</si>
  <si>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</si>
  <si>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</si>
  <si>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</si>
  <si>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</si>
  <si>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</si>
  <si>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</si>
  <si>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</si>
  <si>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</si>
  <si>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</si>
  <si>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</si>
  <si>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</si>
  <si>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</si>
  <si>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</si>
  <si>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</si>
  <si>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</si>
  <si>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</si>
  <si>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</si>
  <si>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</si>
  <si>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</si>
  <si>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</si>
  <si>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</si>
  <si>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</si>
  <si>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</si>
  <si>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</si>
  <si>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</si>
  <si>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</si>
  <si>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</si>
  <si>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</si>
  <si>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</si>
  <si>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</si>
  <si>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</si>
  <si>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</si>
  <si>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</si>
  <si>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</si>
  <si>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</si>
  <si>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</si>
  <si>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</si>
  <si>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</si>
  <si>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</si>
  <si>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</si>
  <si>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</si>
  <si>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</si>
  <si>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</si>
  <si>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</si>
  <si>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</si>
  <si>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</si>
  <si>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</si>
  <si>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</si>
  <si>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</si>
  <si>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</si>
  <si>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</si>
  <si>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</si>
  <si>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</si>
  <si>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</si>
  <si>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</si>
  <si>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</si>
  <si>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</si>
  <si>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</si>
  <si>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</si>
  <si>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</si>
  <si>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</si>
  <si>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</si>
  <si>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</si>
  <si>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</si>
  <si>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</si>
  <si>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</si>
  <si>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</si>
  <si>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</si>
  <si>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</si>
  <si>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</si>
  <si>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</si>
  <si>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</si>
  <si>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</si>
  <si>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</si>
  <si>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</si>
  <si>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</si>
  <si>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</si>
  <si>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</si>
  <si>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</si>
  <si>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</si>
  <si>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</si>
  <si>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</si>
  <si>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</si>
  <si>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</si>
  <si>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</si>
  <si>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</si>
  <si>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</si>
  <si>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</si>
  <si>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</si>
  <si>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</si>
  <si>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</si>
  <si>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</si>
  <si>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</si>
  <si>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</si>
  <si>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</si>
  <si>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</si>
  <si>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</si>
  <si>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</si>
  <si>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</si>
  <si>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</si>
  <si>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</si>
  <si>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</si>
  <si>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</si>
  <si>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</si>
  <si>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</si>
  <si>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</si>
  <si>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</si>
  <si>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</si>
  <si>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</si>
  <si>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</si>
  <si>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</si>
  <si>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</si>
  <si>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</si>
  <si>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</si>
  <si>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</si>
  <si>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</si>
  <si>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</si>
  <si>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</si>
  <si>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</si>
  <si>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</si>
  <si>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</si>
  <si>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</si>
  <si>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</si>
  <si>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</si>
  <si>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</si>
  <si>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</si>
  <si>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</si>
  <si>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</si>
  <si>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</si>
  <si>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</si>
  <si>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</si>
  <si>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</si>
  <si>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</si>
  <si>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</si>
  <si>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</si>
  <si>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</si>
  <si>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</si>
  <si>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</si>
  <si>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</si>
  <si>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</si>
  <si>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</si>
  <si>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</si>
  <si>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</si>
  <si>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</si>
  <si>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</si>
  <si>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</si>
  <si>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</si>
  <si>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</si>
  <si>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</si>
  <si>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</si>
  <si>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</si>
  <si>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</si>
  <si>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</si>
  <si>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</si>
  <si>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</si>
  <si>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</si>
  <si>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</si>
  <si>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</si>
  <si>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</si>
  <si>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</si>
  <si>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</si>
  <si>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</si>
  <si>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</si>
  <si>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</si>
  <si>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</si>
  <si>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</si>
  <si>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</si>
  <si>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</si>
  <si>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</si>
  <si>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</si>
  <si>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</si>
  <si>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</si>
  <si>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</si>
  <si>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</si>
  <si>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</si>
  <si>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</si>
  <si>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</si>
  <si>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</si>
  <si>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</si>
  <si>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</si>
  <si>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</si>
  <si>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</si>
  <si>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</si>
  <si>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</si>
  <si>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</si>
  <si>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</si>
  <si>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</si>
  <si>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</si>
  <si>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</si>
  <si>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</si>
  <si>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</si>
  <si>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</si>
  <si>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</si>
  <si>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</si>
  <si>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</si>
  <si>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</si>
  <si>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</si>
  <si>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</si>
  <si>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</si>
  <si>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</si>
  <si>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</si>
  <si>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</si>
  <si>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</si>
  <si>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</si>
  <si>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</si>
  <si>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</si>
  <si>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</si>
  <si>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</si>
  <si>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</si>
  <si>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</si>
  <si>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</si>
  <si>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</si>
  <si>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</si>
  <si>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</si>
  <si>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</si>
  <si>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</si>
  <si>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</si>
  <si>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</si>
  <si>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</si>
  <si>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</si>
  <si>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</si>
  <si>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</si>
  <si>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</si>
  <si>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</si>
  <si>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</si>
  <si>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</si>
  <si>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</si>
  <si>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</si>
  <si>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</si>
  <si>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</si>
  <si>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</si>
  <si>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</si>
  <si>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</si>
  <si>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</si>
  <si>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</si>
  <si>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</si>
  <si>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</si>
  <si>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</si>
  <si>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</si>
  <si>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</si>
  <si>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</si>
  <si>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</si>
  <si>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</si>
  <si>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</si>
  <si>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</si>
  <si>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</si>
  <si>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</si>
  <si>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</si>
  <si>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</si>
  <si>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</si>
  <si>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</si>
  <si>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</si>
  <si>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</si>
  <si>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</si>
  <si>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</si>
  <si>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</si>
  <si>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</si>
  <si>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</si>
  <si>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</si>
  <si>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</si>
  <si>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</si>
  <si>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</si>
  <si>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</si>
  <si>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</si>
  <si>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</si>
  <si>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</si>
  <si>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</si>
  <si>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</si>
  <si>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</si>
  <si>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</si>
  <si>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</si>
  <si>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</si>
  <si>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</si>
  <si>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</si>
  <si>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</si>
  <si>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</si>
  <si>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</si>
  <si>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</si>
  <si>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</si>
  <si>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</si>
  <si>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</si>
  <si>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</si>
  <si>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</si>
  <si>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</si>
  <si>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</si>
  <si>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</si>
  <si>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</si>
  <si>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</si>
  <si>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</si>
  <si>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</si>
  <si>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</si>
  <si>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</si>
  <si>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</si>
  <si>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</si>
  <si>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</si>
  <si>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</si>
  <si>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</si>
  <si>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</si>
  <si>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</si>
  <si>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</si>
  <si>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</si>
  <si>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</si>
  <si>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</si>
  <si>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</si>
  <si>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</si>
  <si>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</si>
  <si>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</si>
  <si>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</si>
  <si>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</si>
  <si>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</si>
  <si>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</si>
  <si>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</si>
  <si>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</si>
  <si>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</si>
  <si>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</si>
  <si>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</si>
  <si>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</si>
  <si>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</si>
  <si>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</si>
  <si>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</si>
  <si>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</si>
  <si>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</si>
  <si>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</si>
  <si>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</si>
  <si>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</si>
  <si>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</si>
  <si>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</si>
  <si>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</si>
  <si>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</si>
  <si>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</si>
  <si>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</si>
  <si>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</si>
  <si>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</si>
  <si>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</si>
  <si>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</si>
  <si>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</si>
  <si>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</si>
  <si>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</si>
  <si>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</si>
  <si>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</si>
  <si>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</si>
  <si>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</si>
  <si>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</si>
  <si>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</si>
  <si>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</si>
  <si>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</si>
  <si>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</si>
  <si>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</si>
  <si>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</si>
  <si>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</si>
  <si>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</si>
  <si>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</si>
  <si>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</si>
  <si>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</si>
  <si>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</si>
  <si>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</si>
  <si>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</si>
  <si>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</si>
  <si>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</si>
  <si>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</si>
  <si>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</si>
  <si>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</si>
  <si>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</si>
  <si>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</si>
  <si>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</si>
  <si>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</si>
  <si>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</si>
  <si>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</si>
  <si>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</si>
  <si>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</si>
  <si>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</si>
  <si>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</si>
  <si>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</si>
  <si>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</si>
  <si>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</si>
  <si>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</si>
  <si>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</si>
  <si>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</si>
  <si>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</si>
  <si>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</si>
  <si>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</si>
  <si>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</si>
  <si>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</si>
  <si>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</si>
  <si>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</si>
  <si>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</si>
  <si>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</si>
  <si>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</si>
  <si>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</si>
  <si>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</si>
  <si>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</si>
  <si>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</si>
  <si>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</si>
  <si>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</si>
  <si>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</si>
  <si>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</si>
  <si>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</si>
  <si>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</si>
  <si>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</si>
  <si>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</si>
  <si>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</si>
  <si>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</si>
  <si>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</si>
  <si>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</si>
  <si>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</si>
  <si>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</si>
  <si>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</si>
  <si>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</si>
  <si>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</si>
  <si>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</si>
  <si>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</si>
  <si>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</si>
  <si>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</si>
  <si>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</si>
  <si>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</si>
  <si>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</si>
  <si>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</si>
  <si>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</si>
  <si>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</si>
  <si>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</si>
  <si>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</si>
  <si>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</si>
  <si>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</si>
  <si>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</si>
  <si>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</si>
  <si>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</si>
  <si>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</si>
  <si>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</si>
  <si>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</si>
  <si>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</si>
  <si>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</si>
  <si>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</si>
  <si>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</si>
  <si>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</si>
  <si>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</si>
  <si>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</si>
  <si>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</si>
  <si>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</si>
  <si>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</si>
  <si>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</si>
  <si>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</si>
  <si>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</si>
  <si>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</si>
  <si>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</si>
  <si>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</si>
  <si>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</si>
  <si>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</si>
  <si>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</si>
  <si>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</si>
  <si>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</si>
  <si>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</si>
  <si>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</si>
  <si>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</si>
  <si>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</si>
  <si>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</si>
  <si>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</si>
  <si>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</si>
  <si>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</si>
  <si>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</si>
  <si>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</si>
  <si>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</si>
  <si>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</si>
  <si>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</si>
  <si>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</si>
  <si>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</si>
  <si>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</si>
  <si>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</si>
  <si>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</si>
  <si>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</si>
  <si>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</si>
  <si>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</si>
  <si>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</si>
  <si>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</si>
  <si>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</si>
  <si>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</si>
  <si>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</si>
  <si>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</si>
  <si>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</si>
  <si>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</si>
  <si>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</si>
  <si>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</si>
  <si>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</si>
  <si>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</si>
  <si>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</si>
  <si>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</si>
  <si>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</si>
  <si>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</si>
  <si>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</si>
  <si>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</si>
  <si>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</si>
  <si>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</si>
  <si>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</si>
  <si>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</si>
  <si>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</si>
  <si>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</si>
  <si>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</si>
  <si>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</si>
  <si>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</si>
  <si>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</si>
  <si>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</si>
  <si>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</si>
  <si>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</si>
  <si>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</si>
  <si>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</si>
  <si>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</si>
  <si>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</si>
  <si>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</si>
  <si>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</si>
  <si>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</si>
  <si>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</si>
  <si>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</si>
  <si>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</si>
  <si>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</si>
  <si>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</si>
  <si>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</si>
  <si>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</si>
  <si>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</si>
  <si>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</si>
  <si>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</si>
  <si>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</si>
  <si>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</si>
  <si>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</si>
  <si>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</si>
  <si>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</si>
  <si>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</si>
  <si>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</si>
  <si>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</si>
  <si>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</si>
  <si>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</si>
  <si>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</si>
  <si>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</si>
  <si>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</si>
  <si>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</si>
  <si>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</si>
  <si>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</si>
  <si>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</si>
  <si>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</si>
  <si>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</si>
  <si>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</si>
  <si>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</si>
  <si>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</si>
  <si>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</si>
  <si>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</si>
  <si>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</si>
  <si>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</si>
  <si>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</si>
  <si>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</si>
  <si>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</si>
  <si>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</si>
  <si>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</si>
  <si>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</si>
  <si>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</si>
  <si>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</si>
  <si>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</si>
  <si>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</si>
  <si>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</si>
  <si>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</si>
  <si>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</si>
  <si>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</si>
  <si>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</si>
  <si>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</si>
  <si>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</si>
  <si>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</si>
  <si>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</si>
  <si>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</si>
  <si>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</si>
  <si>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</si>
  <si>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</si>
  <si>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</si>
  <si>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</si>
  <si>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</si>
  <si>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</si>
  <si>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</si>
  <si>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</si>
  <si>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</si>
  <si>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</si>
  <si>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</si>
  <si>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</si>
  <si>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</si>
  <si>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</si>
  <si>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</si>
  <si>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</si>
  <si>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</si>
  <si>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</si>
  <si>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</si>
  <si>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</si>
  <si>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</si>
  <si>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</si>
  <si>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</si>
  <si>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</si>
  <si>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</si>
  <si>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</si>
  <si>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</si>
  <si>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</si>
  <si>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</si>
  <si>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</si>
  <si>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</si>
  <si>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</si>
  <si>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</si>
  <si>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</si>
  <si>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</si>
  <si>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</si>
  <si>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</si>
  <si>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</si>
  <si>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</si>
  <si>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</si>
  <si>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</si>
  <si>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</si>
  <si>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</si>
  <si>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</si>
  <si>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</si>
  <si>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</si>
  <si>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</si>
  <si>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</si>
  <si>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</si>
  <si>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</si>
  <si>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</si>
  <si>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</si>
  <si>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</si>
  <si>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</si>
  <si>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</si>
  <si>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</si>
  <si>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</si>
  <si>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</si>
  <si>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</si>
  <si>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</si>
  <si>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</si>
  <si>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</si>
  <si>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</si>
  <si>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</si>
  <si>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</si>
  <si>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</si>
  <si>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</si>
  <si>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</si>
  <si>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</si>
  <si>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</si>
  <si>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</si>
  <si>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</si>
  <si>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</si>
  <si>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</si>
  <si>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</si>
  <si>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</si>
  <si>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</si>
  <si>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</si>
  <si>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</si>
  <si>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</si>
  <si>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</si>
  <si>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</si>
  <si>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</si>
  <si>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</si>
  <si>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</si>
  <si>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</si>
  <si>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</si>
  <si>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</si>
  <si>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</si>
  <si>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</si>
  <si>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</si>
  <si>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</si>
  <si>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</si>
  <si>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</si>
  <si>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</si>
  <si>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</si>
  <si>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</si>
  <si>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</si>
  <si>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</si>
  <si>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</si>
  <si>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</si>
  <si>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</si>
  <si>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</si>
  <si>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</si>
  <si>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</si>
  <si>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</si>
  <si>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</si>
  <si>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</si>
  <si>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</si>
  <si>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</si>
  <si>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</si>
  <si>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</si>
  <si>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</si>
  <si>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</si>
  <si>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</si>
  <si>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</si>
  <si>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</si>
  <si>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</si>
  <si>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</si>
  <si>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</si>
  <si>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</si>
  <si>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</si>
  <si>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</si>
  <si>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</si>
  <si>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</si>
  <si>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</si>
  <si>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</si>
  <si>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</si>
  <si>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</si>
  <si>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</si>
  <si>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</si>
  <si>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</si>
  <si>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</si>
  <si>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</si>
  <si>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</si>
  <si>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</si>
  <si>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</si>
  <si>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</si>
  <si>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</si>
  <si>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</si>
  <si>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</si>
  <si>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</si>
  <si>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</si>
  <si>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</si>
  <si>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</si>
  <si>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</si>
  <si>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</si>
  <si>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</si>
  <si>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</si>
  <si>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</si>
  <si>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</si>
  <si>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</si>
  <si>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</si>
  <si>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</si>
  <si>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</si>
  <si>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</si>
  <si>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</si>
  <si>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</si>
  <si>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</si>
  <si>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</si>
  <si>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</si>
  <si>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</si>
  <si>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</si>
  <si>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</si>
  <si>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</si>
  <si>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</si>
  <si>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</si>
  <si>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</si>
  <si>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</si>
  <si>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</si>
  <si>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</si>
  <si>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</si>
  <si>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</si>
  <si>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</si>
  <si>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</si>
  <si>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</si>
  <si>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</si>
  <si>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</si>
  <si>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</si>
  <si>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</si>
  <si>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</si>
  <si>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</si>
  <si>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</si>
  <si>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</si>
  <si>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</si>
  <si>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</si>
  <si>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</si>
  <si>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</si>
  <si>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</si>
  <si>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</si>
  <si>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</si>
  <si>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</si>
  <si>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</si>
  <si>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</si>
  <si>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</si>
  <si>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</si>
  <si>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</si>
  <si>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</si>
  <si>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</si>
  <si>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</si>
  <si>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</si>
  <si>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</si>
  <si>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</si>
  <si>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</si>
  <si>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</si>
  <si>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</si>
  <si>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</si>
  <si>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</si>
  <si>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</si>
  <si>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</si>
  <si>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</si>
  <si>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</si>
  <si>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</si>
  <si>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</si>
  <si>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</si>
  <si>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</si>
  <si>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</si>
  <si>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</si>
  <si>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</si>
  <si>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</si>
  <si>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</si>
  <si>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</si>
  <si>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</si>
  <si>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</si>
  <si>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</si>
  <si>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</si>
  <si>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</si>
  <si>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</si>
  <si>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</si>
  <si>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</si>
  <si>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</si>
  <si>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</si>
  <si>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</si>
  <si>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</si>
  <si>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</si>
  <si>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</si>
  <si>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</si>
  <si>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</si>
  <si>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</si>
  <si>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</si>
  <si>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</si>
  <si>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</si>
  <si>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</si>
  <si>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</si>
  <si>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</si>
  <si>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</si>
  <si>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</si>
  <si>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</si>
  <si>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</si>
  <si>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</si>
  <si>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</si>
  <si>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</si>
  <si>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</si>
  <si>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</si>
  <si>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</si>
  <si>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</si>
  <si>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</si>
  <si>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</si>
  <si>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</si>
  <si>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</si>
  <si>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</si>
  <si>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</si>
  <si>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</si>
  <si>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</si>
  <si>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</si>
  <si>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</si>
  <si>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</si>
  <si>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</si>
  <si>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</si>
  <si>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</si>
  <si>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</si>
  <si>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</si>
  <si>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</si>
  <si>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</si>
  <si>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</si>
  <si>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</si>
  <si>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</si>
  <si>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</si>
  <si>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</si>
  <si>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</si>
  <si>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</si>
  <si>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</si>
  <si>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</si>
  <si>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</si>
  <si>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</si>
  <si>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</si>
  <si>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</si>
  <si>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</si>
  <si>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</si>
  <si>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</si>
  <si>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</si>
  <si>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</si>
  <si>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</si>
  <si>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</si>
  <si>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</si>
  <si>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</si>
  <si>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</si>
  <si>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</si>
  <si>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</si>
  <si>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</si>
  <si>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</si>
  <si>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</si>
  <si>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</si>
  <si>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</si>
  <si>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</si>
  <si>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</si>
  <si>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</si>
  <si>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</si>
  <si>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</si>
  <si>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</si>
  <si>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</si>
  <si>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</si>
  <si>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</si>
  <si>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</si>
  <si>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</si>
  <si>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</si>
  <si>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</si>
  <si>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</si>
  <si>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</si>
  <si>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</si>
  <si>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</si>
  <si>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</si>
  <si>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</si>
  <si>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</si>
  <si>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</si>
  <si>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</si>
  <si>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</si>
  <si>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</si>
  <si>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</si>
  <si>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</si>
  <si>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</si>
  <si>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</si>
  <si>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</si>
  <si>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</si>
  <si>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</si>
  <si>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</si>
  <si>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</si>
  <si>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</si>
  <si>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</si>
  <si>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</si>
  <si>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</si>
  <si>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</si>
  <si>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</si>
  <si>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</si>
  <si>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</si>
  <si>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</si>
  <si>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</si>
  <si>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</si>
  <si>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</si>
  <si>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</si>
  <si>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</si>
  <si>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</si>
  <si>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</si>
  <si>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</si>
  <si>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</si>
  <si>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</si>
  <si>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</si>
  <si>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</si>
  <si>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</si>
  <si>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</si>
  <si>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</si>
  <si>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</si>
  <si>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</si>
  <si>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</si>
  <si>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</si>
  <si>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</si>
  <si>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</si>
  <si>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</si>
  <si>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</si>
  <si>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</si>
  <si>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</si>
  <si>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</si>
  <si>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</si>
  <si>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</si>
  <si>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</si>
  <si>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</si>
  <si>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</si>
  <si>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</si>
  <si>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</si>
  <si>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</si>
  <si>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</si>
  <si>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</si>
  <si>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</si>
  <si>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</si>
  <si>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</si>
  <si>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</si>
  <si>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</si>
  <si>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</si>
  <si>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</si>
  <si>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</si>
  <si>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</si>
  <si>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</si>
  <si>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</si>
  <si>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</si>
  <si>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</si>
  <si>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</si>
  <si>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</si>
  <si>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</si>
  <si>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</si>
  <si>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</si>
  <si>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</si>
  <si>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</si>
  <si>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</si>
  <si>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</si>
  <si>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</si>
  <si>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</si>
  <si>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</si>
  <si>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</si>
  <si>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</si>
  <si>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</si>
  <si>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</si>
  <si>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</si>
  <si>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</si>
  <si>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</si>
  <si>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</si>
  <si>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</si>
  <si>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</si>
  <si>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</si>
  <si>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</si>
  <si>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</si>
  <si>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</si>
  <si>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</si>
  <si>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</si>
  <si>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</si>
  <si>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</si>
  <si>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</si>
  <si>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</si>
  <si>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</si>
  <si>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</si>
  <si>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</si>
  <si>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</si>
  <si>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</si>
  <si>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</si>
  <si>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</si>
  <si>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</si>
  <si>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</si>
  <si>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</si>
  <si>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</si>
  <si>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</si>
  <si>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</si>
  <si>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</si>
  <si>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</si>
  <si>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</si>
  <si>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</si>
  <si>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</si>
  <si>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</si>
  <si>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</si>
  <si>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</si>
  <si>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</si>
  <si>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</si>
  <si>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</si>
  <si>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</si>
  <si>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</si>
  <si>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</si>
  <si>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</si>
  <si>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</si>
  <si>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</si>
  <si>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</si>
  <si>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</si>
  <si>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</si>
  <si>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</si>
  <si>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</si>
  <si>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</si>
  <si>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</si>
  <si>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</si>
  <si>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</si>
  <si>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</si>
  <si>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</si>
  <si>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</si>
  <si>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</si>
  <si>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</si>
  <si>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</si>
  <si>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</si>
  <si>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</si>
  <si>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</si>
  <si>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</si>
  <si>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</si>
  <si>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</si>
  <si>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</si>
  <si>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</si>
  <si>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</si>
  <si>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</si>
  <si>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</si>
  <si>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</si>
  <si>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</si>
  <si>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</si>
  <si>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</si>
  <si>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</si>
  <si>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</si>
  <si>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</si>
  <si>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</si>
  <si>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</si>
  <si>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</si>
  <si>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</si>
  <si>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</si>
  <si>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</si>
  <si>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</si>
  <si>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</si>
  <si>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</si>
  <si>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</si>
  <si>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</si>
  <si>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</si>
  <si>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</si>
  <si>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</si>
  <si>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</si>
  <si>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</si>
  <si>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</si>
  <si>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</si>
  <si>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</si>
  <si>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</si>
  <si>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</si>
  <si>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</si>
  <si>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</si>
  <si>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</si>
  <si>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</si>
  <si>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</si>
  <si>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</si>
  <si>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</si>
  <si>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</si>
  <si>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</si>
  <si>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</si>
  <si>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</si>
  <si>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</si>
  <si>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</si>
  <si>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</si>
  <si>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</si>
  <si>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</si>
  <si>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</si>
  <si>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</si>
  <si>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</si>
  <si>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</si>
  <si>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</si>
  <si>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</si>
  <si>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</si>
  <si>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</si>
  <si>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</si>
  <si>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</si>
  <si>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</si>
  <si>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</si>
  <si>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</si>
  <si>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</si>
  <si>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</si>
  <si>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</si>
  <si>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</si>
  <si>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</si>
  <si>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</si>
  <si>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</si>
  <si>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</si>
  <si>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</si>
  <si>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</si>
  <si>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</si>
  <si>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</si>
  <si>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</si>
  <si>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</si>
  <si>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</si>
  <si>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</si>
  <si>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</si>
  <si>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</si>
  <si>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</si>
  <si>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</si>
  <si>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</si>
  <si>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</si>
  <si>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</si>
  <si>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</si>
  <si>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</si>
  <si>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</si>
  <si>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</si>
  <si>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</si>
  <si>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</si>
  <si>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</si>
  <si>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</si>
  <si>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</si>
  <si>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</si>
  <si>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</si>
  <si>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</si>
  <si>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</si>
  <si>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</si>
  <si>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</si>
  <si>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</si>
  <si>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</si>
  <si>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</si>
  <si>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</si>
  <si>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</si>
  <si>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</si>
  <si>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</si>
  <si>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</si>
  <si>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</si>
  <si>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</si>
  <si>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</si>
  <si>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</si>
  <si>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</si>
  <si>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</si>
  <si>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</si>
  <si>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</si>
  <si>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</si>
  <si>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</si>
  <si>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</si>
  <si>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</si>
  <si>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</si>
  <si>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</si>
  <si>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</si>
  <si>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</si>
  <si>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</si>
  <si>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</si>
  <si>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</si>
  <si>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</si>
  <si>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</si>
  <si>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</si>
  <si>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</si>
  <si>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</si>
  <si>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</si>
  <si>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</si>
  <si>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</si>
  <si>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</si>
  <si>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</si>
  <si>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</si>
  <si>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</si>
  <si>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</si>
  <si>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</si>
  <si>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</si>
  <si>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</si>
  <si>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</si>
  <si>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</si>
  <si>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</si>
  <si>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</si>
  <si>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</si>
  <si>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</si>
  <si>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</si>
  <si>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</si>
  <si>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</si>
  <si>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</si>
  <si>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</si>
  <si>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</si>
  <si>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</si>
  <si>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</si>
  <si>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</si>
  <si>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</si>
  <si>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</si>
  <si>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</si>
  <si>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</si>
  <si>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</si>
  <si>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</si>
  <si>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</si>
  <si>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</si>
  <si>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</si>
  <si>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</si>
  <si>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</si>
  <si>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</si>
  <si>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</si>
  <si>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</si>
  <si>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</si>
  <si>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</si>
  <si>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</si>
  <si>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</si>
  <si>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</si>
  <si>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</si>
  <si>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</si>
  <si>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</si>
  <si>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</si>
  <si>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</si>
  <si>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</si>
  <si>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</si>
  <si>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</si>
  <si>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</si>
  <si>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</si>
  <si>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</si>
  <si>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</si>
  <si>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</si>
  <si>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</si>
  <si>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</si>
  <si>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</si>
  <si>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</si>
  <si>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</si>
  <si>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</si>
  <si>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</si>
  <si>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</si>
  <si>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</si>
  <si>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</si>
  <si>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</si>
  <si>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</si>
  <si>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</si>
  <si>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</si>
  <si>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</si>
  <si>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</si>
  <si>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</si>
  <si>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</si>
  <si>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</si>
  <si>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</si>
  <si>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</si>
  <si>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</si>
  <si>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</si>
  <si>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</si>
  <si>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</si>
  <si>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</si>
  <si>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</si>
  <si>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</si>
  <si>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</si>
  <si>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</si>
  <si>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</si>
  <si>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</si>
  <si>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</si>
  <si>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</si>
  <si>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</si>
  <si>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</si>
  <si>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</si>
  <si>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</si>
  <si>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</si>
  <si>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</si>
  <si>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</si>
  <si>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</si>
  <si>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</si>
  <si>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</si>
  <si>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</si>
  <si>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</si>
  <si>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</si>
  <si>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</si>
  <si>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</si>
  <si>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</si>
  <si>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</si>
  <si>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</si>
  <si>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</si>
  <si>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</si>
  <si>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</si>
  <si>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</si>
  <si>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</si>
  <si>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</si>
  <si>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</si>
  <si>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</si>
  <si>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</si>
  <si>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</si>
  <si>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</si>
  <si>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</si>
  <si>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</si>
  <si>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</si>
  <si>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</si>
  <si>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</si>
  <si>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</si>
  <si>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</si>
  <si>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</si>
  <si>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</si>
  <si>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</si>
  <si>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</si>
  <si>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</si>
  <si>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</si>
  <si>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</si>
  <si>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</si>
  <si>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</si>
  <si>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</si>
  <si>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</si>
  <si>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</si>
  <si>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</si>
  <si>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</si>
  <si>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</si>
  <si>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</si>
  <si>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</si>
  <si>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</si>
  <si>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</si>
  <si>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</si>
  <si>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</si>
  <si>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</si>
  <si>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</si>
  <si>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</si>
  <si>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</si>
  <si>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</si>
  <si>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</si>
  <si>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</si>
  <si>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</si>
  <si>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</si>
  <si>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</si>
  <si>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</si>
  <si>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</si>
  <si>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</si>
  <si>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</si>
  <si>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</si>
  <si>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</si>
  <si>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</si>
  <si>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</si>
  <si>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</si>
  <si>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</si>
  <si>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</si>
  <si>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</si>
  <si>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</si>
  <si>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</si>
  <si>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</si>
  <si>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</si>
  <si>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</si>
  <si>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</si>
  <si>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</si>
  <si>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</si>
  <si>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</si>
  <si>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</si>
  <si>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</si>
  <si>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</si>
  <si>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</si>
  <si>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</si>
  <si>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</si>
  <si>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</si>
  <si>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</si>
  <si>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</si>
  <si>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</si>
  <si>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</si>
  <si>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</si>
  <si>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</si>
  <si>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</si>
  <si>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</si>
  <si>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</si>
  <si>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</si>
  <si>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</si>
  <si>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</si>
  <si>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</si>
  <si>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</si>
  <si>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</si>
  <si>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</si>
  <si>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</si>
  <si>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</si>
  <si>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</si>
  <si>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</si>
  <si>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</si>
  <si>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</si>
  <si>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</si>
  <si>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</si>
  <si>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</si>
  <si>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</si>
  <si>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</si>
  <si>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</si>
  <si>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</si>
  <si>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</si>
  <si>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</si>
  <si>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</si>
  <si>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</si>
  <si>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</si>
  <si>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</si>
  <si>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</si>
  <si>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</si>
  <si>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</si>
  <si>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</si>
  <si>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</si>
  <si>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</si>
  <si>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</si>
  <si>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</si>
  <si>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</si>
  <si>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</si>
  <si>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</si>
  <si>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</si>
  <si>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</si>
  <si>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</si>
  <si>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</si>
  <si>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</si>
  <si>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</si>
  <si>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</si>
  <si>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</si>
  <si>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</si>
  <si>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</si>
  <si>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</si>
  <si>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</si>
  <si>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</si>
  <si>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</si>
  <si>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</si>
  <si>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</si>
  <si>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</si>
  <si>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</si>
  <si>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</si>
  <si>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</si>
  <si>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</si>
  <si>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</si>
  <si>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</si>
  <si>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</si>
  <si>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</si>
  <si>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</si>
  <si>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</si>
  <si>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</si>
  <si>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</si>
  <si>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</si>
  <si>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</si>
  <si>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</si>
  <si>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</si>
  <si>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</si>
  <si>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</si>
  <si>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</si>
  <si>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</si>
  <si>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</si>
  <si>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</si>
  <si>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</si>
  <si>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</si>
  <si>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</si>
  <si>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</si>
  <si>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</si>
  <si>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</si>
  <si>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</si>
  <si>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</si>
  <si>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</si>
  <si>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</si>
  <si>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</si>
  <si>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</si>
  <si>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</si>
  <si>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</si>
  <si>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</si>
  <si>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</si>
  <si>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</si>
  <si>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</si>
  <si>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</si>
  <si>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</si>
  <si>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</si>
  <si>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</si>
  <si>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</si>
  <si>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</si>
  <si>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</si>
  <si>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</si>
  <si>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</si>
  <si>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</si>
  <si>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</si>
  <si>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</si>
  <si>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</si>
  <si>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</si>
  <si>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</si>
  <si>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</si>
  <si>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</si>
  <si>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</si>
  <si>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</si>
  <si>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</si>
  <si>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</si>
  <si>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</si>
  <si>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</si>
  <si>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</si>
  <si>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</si>
  <si>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</si>
  <si>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</si>
  <si>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</si>
  <si>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</si>
  <si>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</si>
  <si>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</si>
  <si>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</si>
  <si>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</si>
  <si>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</si>
  <si>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</si>
  <si>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</si>
  <si>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</si>
  <si>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</si>
  <si>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</si>
  <si>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</si>
  <si>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</si>
  <si>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</si>
  <si>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</si>
  <si>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</si>
  <si>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</si>
  <si>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</si>
  <si>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</si>
  <si>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</si>
  <si>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</si>
  <si>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</si>
  <si>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</si>
  <si>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</si>
  <si>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</si>
  <si>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</si>
  <si>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</si>
  <si>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</si>
  <si>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</si>
  <si>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</si>
  <si>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</si>
  <si>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</si>
  <si>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</si>
  <si>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</si>
  <si>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</si>
  <si>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</si>
  <si>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</si>
  <si>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</si>
  <si>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</si>
  <si>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</si>
  <si>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</si>
  <si>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</si>
  <si>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</si>
  <si>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</si>
  <si>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</si>
  <si>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</si>
  <si>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</si>
  <si>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</si>
  <si>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</si>
  <si>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</si>
  <si>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</si>
  <si>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</si>
  <si>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</si>
  <si>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</si>
  <si>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</si>
  <si>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</si>
  <si>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</si>
  <si>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</si>
  <si>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</si>
  <si>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</si>
  <si>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</si>
  <si>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</si>
  <si>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</si>
  <si>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</si>
  <si>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</si>
  <si>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</si>
  <si>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</si>
  <si>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</si>
  <si>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</si>
  <si>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</si>
  <si>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</si>
  <si>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</si>
  <si>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</si>
  <si>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</si>
  <si>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</si>
  <si>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</si>
  <si>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</si>
  <si>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</si>
  <si>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</si>
  <si>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</si>
  <si>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</si>
  <si>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</si>
  <si>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</si>
  <si>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</si>
  <si>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</si>
  <si>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</si>
  <si>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</si>
  <si>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</si>
  <si>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</si>
  <si>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</si>
  <si>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</si>
  <si>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</si>
  <si>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</si>
  <si>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</si>
  <si>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</si>
  <si>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</si>
  <si>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</si>
  <si>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</si>
  <si>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</si>
  <si>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</si>
  <si>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</si>
  <si>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</si>
  <si>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</si>
  <si>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</si>
  <si>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</si>
  <si>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</si>
  <si>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</si>
  <si>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</si>
  <si>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</si>
  <si>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</si>
  <si>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</si>
  <si>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</si>
  <si>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</si>
  <si>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</si>
  <si>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</si>
  <si>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</si>
  <si>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</si>
  <si>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</si>
  <si>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</si>
  <si>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</si>
  <si>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</si>
  <si>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</si>
  <si>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</si>
  <si>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</si>
  <si>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</si>
  <si>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</si>
  <si>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</si>
  <si>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</si>
  <si>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</si>
  <si>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</si>
  <si>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</si>
  <si>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</si>
  <si>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</si>
  <si>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</si>
  <si>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</si>
  <si>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</si>
  <si>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</si>
  <si>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</si>
  <si>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</si>
  <si>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</si>
  <si>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</si>
  <si>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</si>
  <si>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</si>
  <si>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</si>
  <si>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</si>
  <si>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</si>
  <si>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</si>
  <si>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</si>
  <si>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</si>
  <si>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</si>
  <si>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</si>
  <si>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</si>
  <si>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</si>
  <si>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</si>
  <si>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</si>
  <si>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</si>
  <si>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</si>
  <si>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</si>
  <si>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</si>
  <si>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</si>
  <si>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</si>
  <si>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</si>
  <si>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</si>
  <si>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</si>
  <si>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</si>
  <si>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</si>
  <si>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</si>
  <si>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</si>
  <si>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</si>
  <si>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</si>
  <si>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</si>
  <si>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</si>
  <si>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</si>
  <si>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</si>
  <si>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</si>
  <si>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</si>
  <si>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</si>
  <si>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</si>
  <si>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</si>
  <si>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</si>
  <si>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</si>
  <si>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</si>
  <si>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</si>
  <si>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</si>
  <si>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</si>
  <si>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</si>
  <si>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</si>
  <si>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</si>
  <si>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</si>
  <si>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</si>
  <si>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</si>
  <si>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</si>
  <si>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</si>
  <si>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</si>
  <si>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</si>
  <si>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</si>
  <si>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</si>
  <si>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</si>
  <si>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</si>
  <si>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</si>
  <si>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</si>
  <si>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</si>
  <si>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</si>
  <si>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</si>
  <si>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</si>
  <si>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</si>
  <si>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</si>
  <si>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</si>
  <si>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</si>
  <si>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</si>
  <si>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</si>
  <si>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</si>
  <si>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</si>
  <si>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</si>
  <si>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</si>
  <si>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</si>
  <si>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</si>
  <si>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</si>
  <si>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</si>
  <si>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</si>
  <si>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</si>
  <si>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</si>
  <si>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</si>
  <si>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</si>
  <si>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</si>
  <si>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</si>
  <si>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</si>
  <si>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</si>
  <si>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</si>
  <si>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</si>
  <si>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</si>
  <si>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</si>
  <si>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</si>
  <si>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</si>
  <si>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</si>
  <si>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</si>
  <si>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</si>
  <si>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</si>
  <si>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</si>
  <si>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</si>
  <si>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</si>
  <si>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</si>
  <si>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</si>
  <si>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</si>
  <si>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</si>
  <si>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</si>
  <si>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</si>
  <si>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</si>
  <si>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</si>
  <si>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</si>
  <si>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</si>
  <si>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</si>
  <si>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</si>
  <si>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</si>
  <si>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</si>
  <si>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</si>
  <si>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</si>
  <si>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</si>
  <si>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</si>
  <si>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</si>
  <si>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</si>
  <si>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</si>
  <si>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</si>
  <si>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</si>
  <si>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</si>
  <si>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</si>
  <si>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</si>
  <si>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</si>
  <si>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</si>
  <si>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</si>
  <si>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</si>
  <si>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</si>
  <si>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</si>
  <si>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</si>
  <si>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</si>
  <si>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</si>
  <si>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</si>
  <si>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</si>
  <si>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</si>
  <si>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</si>
  <si>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</si>
  <si>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</si>
  <si>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</si>
  <si>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</si>
  <si>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</si>
  <si>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</si>
  <si>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</si>
  <si>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</si>
  <si>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</si>
  <si>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</si>
  <si>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</si>
  <si>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</si>
  <si>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</si>
  <si>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</si>
  <si>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</si>
  <si>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</si>
  <si>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</si>
  <si>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</si>
  <si>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</si>
  <si>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</si>
  <si>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</si>
  <si>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</si>
  <si>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</si>
  <si>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</si>
  <si>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</si>
  <si>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</si>
  <si>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</si>
  <si>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</si>
  <si>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</si>
  <si>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</si>
  <si>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</si>
  <si>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</si>
  <si>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</si>
  <si>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</si>
  <si>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</si>
  <si>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</si>
  <si>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</si>
  <si>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</si>
  <si>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</si>
  <si>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</si>
  <si>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</si>
  <si>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</si>
  <si>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</si>
  <si>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</si>
  <si>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</si>
  <si>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</si>
  <si>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</si>
  <si>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</si>
  <si>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</si>
  <si>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</si>
  <si>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</si>
  <si>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</si>
  <si>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</si>
  <si>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</si>
  <si>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</si>
  <si>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</si>
  <si>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</si>
  <si>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</si>
  <si>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</si>
  <si>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</si>
  <si>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</si>
  <si>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</si>
  <si>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</si>
  <si>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</si>
  <si>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</si>
  <si>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</si>
  <si>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</si>
  <si>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</si>
  <si>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</si>
  <si>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</si>
  <si>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</si>
  <si>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</si>
  <si>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</si>
  <si>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</si>
  <si>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</si>
  <si>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</si>
  <si>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</si>
  <si>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</si>
  <si>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</si>
  <si>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</si>
  <si>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</si>
  <si>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</si>
  <si>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</si>
  <si>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</si>
  <si>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</si>
  <si>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</si>
  <si>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</si>
  <si>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</si>
  <si>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</si>
  <si>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</si>
  <si>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</si>
  <si>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</si>
  <si>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</si>
  <si>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</si>
  <si>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</si>
  <si>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</si>
  <si>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</si>
  <si>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</si>
  <si>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</si>
  <si>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</si>
  <si>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</si>
  <si>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</si>
  <si>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</si>
  <si>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</si>
  <si>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</si>
  <si>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</si>
  <si>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</si>
  <si>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</si>
  <si>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</si>
  <si>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</si>
  <si>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</si>
  <si>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</si>
  <si>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</si>
  <si>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</si>
  <si>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</si>
  <si>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</si>
  <si>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</si>
  <si>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</si>
  <si>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</si>
  <si>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</si>
  <si>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</si>
  <si>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</si>
  <si>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</si>
  <si>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</si>
  <si>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</si>
  <si>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</si>
  <si>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</si>
  <si>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</si>
  <si>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</si>
  <si>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</si>
  <si>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</si>
  <si>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</si>
  <si>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</si>
  <si>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</si>
  <si>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</si>
  <si>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</si>
  <si>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</si>
  <si>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</si>
  <si>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</si>
  <si>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</si>
  <si>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</si>
  <si>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</si>
  <si>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</si>
  <si>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</si>
  <si>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</si>
  <si>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</si>
  <si>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</si>
  <si>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</si>
  <si>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</si>
  <si>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</si>
  <si>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</si>
  <si>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</si>
  <si>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</si>
  <si>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</si>
  <si>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</si>
  <si>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</si>
  <si>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</si>
  <si>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</si>
  <si>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</si>
  <si>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</si>
  <si>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</si>
  <si>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</si>
  <si>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</si>
  <si>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</si>
  <si>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</si>
  <si>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</si>
  <si>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</si>
  <si>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</si>
  <si>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</si>
  <si>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</si>
  <si>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</si>
  <si>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</si>
  <si>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</si>
  <si>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</si>
  <si>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</si>
  <si>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</si>
  <si>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</si>
  <si>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</si>
  <si>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</si>
  <si>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</si>
  <si>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</si>
  <si>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</si>
  <si>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</si>
  <si>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</si>
  <si>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</si>
  <si>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</si>
  <si>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</si>
  <si>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</si>
  <si>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</si>
  <si>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</si>
  <si>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</si>
  <si>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</si>
  <si>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</si>
  <si>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</si>
  <si>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</si>
  <si>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</si>
  <si>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</si>
  <si>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</si>
  <si>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</si>
  <si>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</si>
  <si>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</si>
  <si>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</si>
  <si>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</si>
  <si>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</si>
  <si>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</si>
  <si>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</si>
  <si>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</si>
  <si>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</si>
  <si>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</si>
  <si>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</si>
  <si>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</si>
  <si>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</si>
  <si>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</si>
  <si>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</si>
  <si>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</si>
  <si>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</si>
  <si>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</si>
  <si>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</si>
  <si>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</si>
  <si>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</si>
  <si>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</si>
  <si>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</si>
  <si>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</si>
  <si>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</si>
  <si>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</si>
  <si>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</si>
  <si>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</si>
  <si>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</si>
  <si>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</si>
  <si>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</si>
  <si>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</si>
  <si>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</si>
  <si>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</si>
  <si>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</si>
  <si>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</si>
  <si>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</si>
  <si>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</si>
  <si>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</si>
  <si>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</si>
  <si>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</si>
  <si>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</si>
  <si>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</si>
  <si>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</si>
  <si>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</si>
  <si>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</si>
  <si>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</si>
  <si>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</si>
  <si>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</si>
  <si>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</si>
  <si>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</si>
  <si>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</si>
  <si>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</si>
  <si>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</si>
  <si>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</si>
  <si>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</si>
  <si>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</si>
  <si>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</si>
  <si>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</si>
  <si>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</si>
  <si>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</si>
  <si>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</si>
  <si>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</si>
  <si>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</si>
  <si>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</si>
  <si>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</si>
  <si>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</si>
  <si>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</si>
  <si>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</si>
  <si>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</si>
  <si>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</si>
  <si>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</si>
  <si>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</si>
  <si>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</si>
  <si>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</si>
  <si>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</si>
  <si>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</si>
  <si>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</si>
  <si>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</si>
  <si>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</si>
  <si>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</si>
  <si>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</si>
  <si>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</si>
  <si>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</si>
  <si>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</si>
  <si>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</si>
  <si>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</si>
  <si>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</si>
  <si>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</si>
  <si>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</si>
  <si>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</si>
  <si>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</si>
  <si>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</si>
  <si>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</si>
  <si>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</si>
  <si>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</si>
  <si>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</si>
  <si>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</si>
  <si>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</si>
  <si>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</si>
  <si>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</si>
  <si>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</si>
  <si>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</si>
  <si>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</si>
  <si>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</si>
  <si>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</si>
  <si>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</si>
  <si>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</si>
  <si>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</si>
  <si>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</si>
  <si>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</si>
  <si>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</si>
  <si>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</si>
  <si>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</si>
  <si>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</si>
  <si>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</si>
  <si>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</si>
  <si>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</si>
  <si>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</si>
  <si>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</si>
  <si>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</si>
  <si>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</si>
  <si>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</si>
  <si>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</si>
  <si>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</si>
  <si>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</si>
  <si>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</si>
  <si>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</si>
  <si>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</si>
  <si>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</si>
  <si>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</si>
  <si>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</si>
  <si>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</si>
  <si>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</si>
  <si>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</si>
  <si>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</si>
  <si>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</si>
  <si>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</si>
  <si>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</si>
  <si>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</si>
  <si>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</si>
  <si>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</si>
  <si>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</si>
  <si>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</si>
  <si>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</si>
  <si>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</si>
  <si>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</si>
  <si>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</si>
  <si>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</si>
  <si>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</si>
  <si>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</si>
  <si>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</si>
  <si>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</si>
  <si>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</si>
  <si>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</si>
  <si>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</si>
  <si>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</si>
  <si>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</si>
  <si>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</si>
  <si>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</si>
  <si>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</si>
  <si>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</si>
  <si>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</si>
  <si>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</si>
  <si>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</si>
  <si>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</si>
  <si>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</si>
  <si>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</si>
  <si>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</si>
  <si>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</si>
  <si>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</si>
  <si>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</si>
  <si>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</si>
  <si>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</si>
  <si>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</si>
  <si>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</si>
  <si>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</si>
  <si>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</si>
  <si>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</si>
  <si>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</si>
  <si>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</si>
  <si>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</si>
  <si>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</si>
  <si>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</si>
  <si>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</si>
  <si>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</si>
  <si>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</si>
  <si>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</si>
  <si>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</si>
  <si>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</si>
  <si>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</si>
  <si>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</si>
  <si>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</si>
  <si>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</si>
  <si>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</si>
  <si>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</si>
  <si>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</si>
  <si>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</si>
  <si>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</si>
  <si>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</si>
  <si>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</si>
  <si>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</si>
  <si>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</si>
  <si>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</si>
  <si>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</si>
  <si>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</si>
  <si>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</si>
  <si>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</si>
  <si>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</si>
  <si>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</si>
  <si>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</si>
  <si>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</si>
  <si>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</si>
  <si>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</si>
  <si>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</si>
  <si>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</si>
  <si>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</si>
  <si>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</si>
  <si>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</si>
  <si>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</si>
  <si>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</si>
  <si>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</si>
  <si>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</si>
  <si>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</si>
  <si>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</si>
  <si>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</si>
  <si>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</si>
  <si>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</si>
  <si>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</si>
  <si>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</si>
  <si>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</si>
  <si>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</si>
  <si>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</si>
  <si>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</si>
  <si>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</si>
  <si>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</si>
  <si>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</si>
  <si>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</si>
  <si>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</si>
  <si>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</si>
  <si>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</si>
  <si>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</si>
  <si>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</si>
  <si>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</si>
  <si>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</si>
  <si>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</si>
  <si>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</si>
  <si>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</si>
  <si>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</si>
  <si>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</si>
  <si>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</si>
  <si>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</si>
  <si>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</si>
  <si>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</si>
  <si>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</si>
  <si>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</si>
  <si>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</si>
  <si>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</si>
  <si>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</si>
  <si>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</si>
  <si>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</si>
  <si>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</si>
  <si>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</si>
  <si>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</si>
  <si>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</si>
  <si>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</si>
  <si>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</si>
  <si>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</si>
  <si>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</si>
  <si>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</si>
  <si>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</si>
  <si>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</si>
  <si>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</si>
  <si>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</si>
  <si>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</si>
  <si>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</si>
  <si>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</si>
  <si>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</si>
  <si>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</si>
  <si>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</si>
  <si>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</si>
  <si>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</si>
  <si>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</si>
  <si>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</si>
  <si>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</si>
  <si>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</si>
  <si>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</si>
  <si>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</si>
  <si>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</si>
  <si>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</si>
  <si>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</si>
  <si>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</si>
  <si>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</si>
  <si>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</si>
  <si>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</si>
  <si>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</si>
  <si>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</si>
  <si>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</si>
  <si>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</si>
  <si>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</si>
  <si>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</si>
  <si>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</si>
  <si>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</si>
  <si>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</si>
  <si>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</si>
  <si>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</si>
  <si>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</si>
  <si>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</si>
  <si>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</si>
  <si>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</si>
  <si>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</si>
  <si>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</si>
  <si>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</si>
  <si>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</si>
  <si>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</si>
  <si>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</si>
  <si>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</si>
  <si>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</si>
  <si>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</si>
  <si>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</si>
  <si>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</si>
  <si>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</si>
  <si>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</si>
  <si>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</si>
  <si>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</si>
  <si>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</si>
  <si>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</si>
  <si>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</si>
  <si>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</si>
  <si>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</si>
  <si>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</si>
  <si>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</si>
  <si>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</si>
  <si>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</si>
  <si>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</si>
  <si>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</si>
  <si>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</si>
  <si>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</si>
  <si>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</si>
  <si>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</si>
  <si>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</si>
  <si>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</si>
  <si>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</si>
  <si>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</si>
  <si>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</si>
  <si>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</si>
  <si>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</si>
  <si>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</si>
  <si>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</si>
  <si>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</si>
  <si>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</si>
  <si>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</si>
  <si>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</si>
  <si>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</si>
  <si>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</si>
  <si>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</si>
  <si>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</si>
  <si>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</si>
  <si>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</si>
  <si>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</si>
  <si>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</si>
  <si>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</si>
  <si>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</si>
  <si>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</si>
  <si>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</si>
  <si>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</si>
  <si>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</si>
  <si>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</si>
  <si>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</si>
  <si>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</si>
  <si>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</si>
  <si>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</si>
  <si>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</si>
  <si>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</si>
  <si>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</si>
  <si>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</si>
  <si>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</si>
  <si>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</si>
  <si>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</si>
  <si>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</si>
  <si>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</si>
  <si>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</si>
  <si>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</si>
  <si>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</si>
  <si>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</si>
  <si>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</si>
  <si>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</si>
  <si>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</si>
  <si>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</si>
  <si>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</si>
  <si>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</si>
  <si>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</si>
  <si>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</si>
  <si>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</si>
  <si>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</si>
  <si>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</si>
  <si>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</si>
  <si>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</si>
  <si>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</si>
  <si>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</si>
  <si>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</si>
  <si>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</si>
  <si>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</si>
  <si>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</si>
  <si>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</si>
  <si>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</si>
  <si>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</si>
  <si>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</si>
  <si>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</si>
  <si>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</si>
  <si>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</si>
  <si>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</si>
  <si>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</si>
  <si>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</si>
  <si>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</si>
  <si>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</si>
  <si>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</si>
  <si>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</si>
  <si>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</si>
  <si>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</si>
  <si>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</si>
  <si>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</si>
  <si>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</si>
  <si>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</si>
  <si>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</si>
  <si>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</si>
  <si>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</si>
  <si>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</si>
  <si>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</si>
  <si>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</si>
  <si>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</si>
  <si>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</si>
  <si>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</si>
  <si>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</si>
  <si>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</si>
  <si>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</si>
  <si>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</si>
  <si>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</si>
  <si>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</si>
  <si>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</si>
  <si>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</si>
  <si>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</si>
  <si>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</si>
  <si>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</si>
  <si>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</si>
  <si>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</si>
  <si>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</si>
  <si>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</si>
  <si>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</si>
  <si>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</si>
  <si>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</si>
  <si>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</si>
  <si>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</si>
  <si>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</si>
  <si>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</si>
  <si>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</si>
  <si>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</si>
  <si>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</si>
  <si>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</si>
  <si>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</si>
  <si>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</si>
  <si>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</si>
  <si>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</si>
  <si>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</si>
  <si>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</si>
  <si>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</si>
  <si>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</si>
  <si>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</si>
  <si>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</si>
  <si>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</si>
  <si>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</si>
  <si>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</si>
  <si>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</si>
  <si>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</si>
  <si>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</si>
  <si>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</si>
  <si>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</si>
  <si>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</si>
  <si>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</si>
  <si>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</si>
  <si>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</si>
  <si>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</si>
  <si>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</si>
  <si>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</si>
  <si>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</si>
  <si>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</si>
  <si>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</si>
  <si>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</si>
  <si>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</si>
  <si>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</si>
  <si>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</si>
  <si>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</si>
  <si>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</si>
  <si>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</si>
  <si>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</si>
  <si>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</si>
  <si>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</si>
  <si>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</si>
  <si>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</si>
  <si>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</si>
  <si>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</si>
  <si>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</si>
  <si>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</si>
  <si>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</si>
  <si>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</si>
  <si>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</si>
  <si>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</si>
  <si>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</si>
  <si>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</si>
  <si>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</si>
  <si>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</si>
  <si>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</si>
  <si>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</si>
  <si>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</si>
  <si>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</si>
  <si>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</si>
  <si>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</si>
  <si>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</si>
  <si>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</si>
  <si>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</si>
  <si>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</si>
  <si>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</si>
  <si>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</si>
  <si>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</si>
  <si>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</si>
  <si>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</si>
  <si>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</si>
  <si>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</si>
  <si>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</si>
  <si>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</si>
  <si>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</si>
  <si>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</si>
  <si>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</si>
  <si>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</si>
  <si>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</si>
  <si>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</si>
  <si>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</si>
  <si>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</si>
  <si>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</si>
  <si>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</si>
  <si>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</si>
  <si>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</si>
  <si>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</si>
  <si>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</si>
  <si>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</si>
  <si>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</si>
  <si>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</si>
  <si>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</si>
  <si>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</si>
  <si>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</si>
  <si>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</si>
  <si>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</si>
  <si>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</si>
  <si>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</si>
  <si>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</si>
  <si>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</si>
  <si>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</si>
  <si>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</si>
  <si>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</si>
  <si>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</si>
  <si>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</si>
  <si>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</si>
  <si>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</si>
  <si>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</si>
  <si>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</si>
  <si>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</si>
  <si>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</si>
  <si>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</si>
  <si>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</si>
  <si>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</si>
  <si>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</si>
  <si>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</si>
  <si>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</si>
  <si>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</si>
  <si>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</si>
  <si>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</si>
  <si>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</si>
  <si>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</si>
  <si>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</si>
  <si>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</si>
  <si>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</si>
  <si>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</si>
  <si>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</si>
  <si>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</si>
  <si>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</si>
  <si>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</si>
  <si>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</si>
  <si>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</si>
  <si>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</si>
  <si>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</si>
  <si>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</si>
  <si>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</si>
  <si>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</si>
  <si>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</si>
  <si>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</si>
  <si>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</si>
  <si>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</si>
  <si>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</si>
  <si>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</si>
  <si>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</si>
  <si>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</si>
  <si>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</si>
  <si>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</si>
  <si>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</si>
  <si>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</si>
  <si>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</si>
  <si>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</si>
  <si>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</si>
  <si>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</si>
  <si>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</si>
  <si>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</si>
  <si>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</si>
  <si>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</si>
  <si>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</si>
  <si>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</si>
  <si>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</si>
  <si>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</si>
  <si>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</si>
  <si>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</si>
  <si>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</si>
  <si>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</si>
  <si>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</si>
  <si>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</si>
  <si>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</si>
  <si>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</si>
  <si>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</si>
  <si>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</si>
  <si>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</si>
  <si>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</si>
  <si>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</si>
  <si>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</si>
  <si>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</si>
  <si>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</si>
  <si>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</si>
  <si>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</si>
  <si>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</si>
  <si>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</si>
  <si>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</si>
  <si>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</si>
  <si>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</si>
  <si>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</si>
  <si>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</si>
  <si>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</si>
  <si>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</si>
  <si>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</si>
  <si>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</si>
  <si>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</si>
  <si>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</si>
  <si>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</si>
  <si>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</si>
  <si>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</si>
  <si>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</si>
  <si>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</si>
  <si>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</si>
  <si>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</si>
  <si>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</si>
  <si>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</si>
  <si>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</si>
  <si>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</si>
  <si>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</si>
  <si>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</si>
  <si>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</si>
  <si>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</si>
  <si>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</si>
  <si>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</si>
  <si>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</si>
  <si>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</si>
  <si>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</si>
  <si>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</si>
  <si>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</si>
  <si>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</si>
  <si>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</si>
  <si>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</si>
  <si>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</si>
  <si>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</si>
  <si>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</si>
  <si>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</si>
  <si>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</si>
  <si>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</si>
  <si>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</si>
  <si>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</si>
  <si>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</si>
  <si>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</si>
  <si>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</si>
  <si>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</si>
  <si>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</si>
  <si>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</si>
  <si>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</si>
  <si>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</si>
  <si>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</si>
  <si>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</si>
  <si>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</si>
  <si>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</si>
  <si>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</si>
  <si>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</si>
  <si>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</si>
  <si>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</si>
  <si>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</si>
  <si>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</si>
  <si>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</si>
  <si>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</si>
  <si>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</si>
  <si>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</si>
  <si>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</si>
  <si>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</si>
  <si>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</si>
  <si>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</si>
  <si>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</si>
  <si>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</si>
  <si>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</si>
  <si>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</si>
  <si>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</si>
  <si>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</si>
  <si>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</si>
  <si>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</si>
  <si>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</si>
  <si>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</si>
  <si>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</si>
  <si>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</si>
  <si>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</si>
  <si>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</si>
  <si>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</si>
  <si>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</si>
  <si>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</si>
  <si>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</si>
  <si>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</si>
  <si>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</si>
  <si>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</si>
  <si>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</si>
  <si>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</si>
  <si>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</si>
  <si>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</si>
  <si>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</si>
  <si>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</si>
  <si>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</si>
  <si>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</si>
  <si>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</si>
  <si>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</si>
  <si>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</si>
  <si>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</si>
  <si>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</si>
  <si>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</si>
  <si>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</si>
  <si>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</si>
  <si>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</si>
  <si>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</si>
  <si>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</si>
  <si>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</si>
  <si>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</si>
  <si>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</si>
  <si>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</si>
  <si>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</si>
  <si>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</si>
  <si>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</si>
  <si>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</si>
  <si>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</si>
  <si>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</si>
  <si>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</si>
  <si>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</si>
  <si>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</si>
  <si>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</si>
  <si>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</si>
  <si>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</si>
  <si>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</si>
  <si>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</si>
  <si>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</si>
  <si>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</si>
  <si>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</si>
  <si>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</si>
  <si>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</si>
  <si>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</si>
  <si>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</si>
  <si>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</si>
  <si>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</si>
  <si>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</si>
  <si>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</si>
  <si>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</si>
  <si>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</si>
  <si>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</si>
  <si>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</si>
  <si>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</si>
  <si>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</si>
  <si>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</si>
  <si>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</si>
  <si>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</si>
  <si>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</si>
  <si>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</si>
  <si>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</si>
  <si>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</si>
  <si>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</si>
  <si>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</si>
  <si>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</si>
  <si>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</si>
  <si>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</si>
  <si>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</si>
  <si>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</si>
  <si>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</si>
  <si>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</si>
  <si>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</si>
  <si>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</si>
  <si>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</si>
  <si>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</si>
  <si>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</si>
  <si>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</si>
  <si>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</si>
  <si>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</si>
  <si>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</si>
  <si>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</si>
  <si>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</si>
  <si>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</si>
  <si>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</si>
  <si>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</si>
  <si>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</si>
  <si>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</si>
  <si>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</si>
  <si>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</si>
  <si>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</si>
  <si>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</si>
  <si>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</si>
  <si>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</si>
  <si>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</si>
  <si>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</si>
  <si>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</si>
  <si>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</si>
  <si>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</si>
  <si>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</si>
  <si>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</si>
  <si>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</si>
  <si>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</si>
  <si>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</si>
  <si>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</si>
  <si>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</si>
  <si>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</si>
  <si>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</si>
  <si>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</si>
  <si>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</si>
  <si>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</si>
  <si>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</si>
  <si>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</si>
  <si>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</si>
  <si>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</si>
  <si>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</si>
  <si>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</si>
  <si>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</si>
  <si>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</si>
  <si>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</si>
  <si>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</si>
  <si>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</si>
  <si>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</si>
  <si>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</si>
  <si>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</si>
  <si>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</si>
  <si>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</si>
  <si>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</si>
  <si>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</si>
  <si>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</si>
  <si>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</si>
  <si>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</si>
  <si>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</si>
  <si>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</si>
  <si>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</si>
  <si>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</si>
  <si>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</si>
  <si>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</si>
  <si>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</si>
  <si>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</si>
  <si>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</si>
  <si>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</si>
  <si>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</si>
  <si>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</si>
  <si>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</si>
  <si>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</si>
  <si>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</si>
  <si>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</si>
  <si>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</si>
  <si>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</si>
  <si>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</si>
  <si>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</si>
  <si>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</si>
  <si>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</si>
  <si>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</si>
  <si>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</si>
  <si>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</si>
  <si>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</si>
  <si>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</si>
  <si>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</si>
  <si>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</si>
  <si>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</si>
  <si>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</si>
  <si>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</si>
  <si>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</si>
  <si>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</si>
  <si>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</si>
  <si>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</si>
  <si>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</si>
  <si>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</si>
  <si>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</si>
  <si>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</si>
  <si>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</si>
  <si>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</si>
  <si>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</si>
  <si>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</si>
  <si>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</si>
  <si>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</si>
  <si>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</si>
  <si>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</si>
  <si>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</si>
  <si>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</si>
  <si>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</si>
  <si>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</si>
  <si>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</si>
  <si>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</si>
  <si>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</si>
  <si>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</si>
  <si>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</si>
  <si>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</si>
  <si>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</si>
  <si>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</si>
  <si>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</si>
  <si>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</si>
  <si>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</si>
  <si>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</si>
  <si>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</si>
  <si>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</si>
  <si>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</si>
  <si>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</si>
  <si>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</si>
  <si>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</si>
  <si>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</si>
  <si>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</si>
  <si>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</si>
  <si>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</si>
  <si>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</si>
  <si>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</si>
  <si>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</si>
  <si>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</si>
  <si>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</si>
  <si>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</si>
  <si>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</si>
  <si>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</si>
  <si>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</si>
  <si>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</si>
  <si>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</si>
  <si>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</si>
  <si>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</si>
  <si>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</si>
  <si>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</si>
  <si>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</si>
  <si>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</si>
  <si>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</si>
  <si>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</si>
  <si>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</si>
  <si>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</si>
  <si>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</si>
  <si>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</si>
  <si>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</si>
  <si>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</si>
  <si>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</si>
  <si>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</si>
  <si>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</si>
  <si>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</si>
  <si>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</si>
  <si>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</si>
  <si>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</si>
  <si>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</si>
  <si>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</si>
  <si>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</si>
  <si>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</si>
  <si>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</si>
  <si>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</si>
  <si>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</si>
  <si>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</si>
  <si>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</si>
  <si>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</si>
  <si>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</si>
  <si>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</si>
  <si>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</si>
  <si>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</si>
  <si>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</si>
  <si>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</si>
  <si>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</si>
  <si>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</si>
  <si>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</si>
  <si>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</si>
  <si>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</si>
  <si>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</si>
  <si>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</si>
  <si>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</si>
  <si>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</si>
  <si>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</si>
  <si>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</si>
  <si>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</si>
  <si>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</si>
  <si>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</si>
  <si>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</si>
  <si>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</si>
  <si>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</si>
  <si>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</si>
  <si>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</si>
  <si>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</si>
  <si>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</si>
  <si>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</si>
  <si>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</si>
  <si>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</si>
  <si>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</si>
  <si>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</si>
  <si>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</si>
  <si>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</si>
  <si>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</si>
  <si>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</si>
  <si>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</si>
  <si>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</si>
  <si>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</si>
  <si>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</si>
  <si>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</si>
  <si>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</si>
  <si>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</si>
  <si>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</si>
  <si>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</si>
  <si>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</si>
  <si>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</si>
  <si>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</si>
  <si>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</si>
  <si>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</si>
  <si>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</si>
  <si>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</si>
  <si>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</si>
  <si>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</si>
  <si>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</si>
  <si>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</si>
  <si>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</si>
  <si>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</si>
  <si>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</si>
  <si>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</si>
  <si>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</si>
  <si>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</si>
  <si>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</si>
  <si>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</si>
  <si>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</si>
  <si>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</si>
  <si>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</si>
  <si>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</si>
  <si>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</si>
  <si>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</si>
  <si>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</si>
  <si>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</si>
  <si>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</si>
  <si>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</si>
  <si>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</si>
  <si>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</si>
  <si>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</si>
  <si>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</si>
  <si>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</si>
  <si>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</si>
  <si>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</si>
  <si>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</si>
  <si>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</si>
  <si>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</si>
  <si>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</si>
  <si>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</si>
  <si>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</si>
  <si>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</si>
  <si>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</si>
  <si>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</si>
  <si>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</si>
  <si>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</si>
  <si>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</si>
  <si>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</si>
  <si>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</si>
  <si>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</si>
  <si>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</si>
  <si>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</si>
  <si>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</si>
  <si>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</si>
  <si>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</si>
  <si>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</si>
  <si>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</si>
  <si>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</si>
  <si>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</si>
  <si>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</si>
  <si>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</si>
  <si>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</si>
  <si>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</si>
  <si>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</si>
  <si>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</si>
  <si>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</si>
  <si>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</si>
  <si>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</si>
  <si>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</si>
  <si>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</si>
  <si>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</si>
  <si>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</si>
  <si>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</si>
  <si>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</si>
  <si>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</si>
  <si>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</si>
  <si>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</si>
  <si>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</si>
  <si>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</si>
  <si>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</si>
  <si>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</si>
  <si>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</si>
  <si>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</si>
  <si>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</si>
  <si>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</si>
  <si>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</si>
  <si>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</si>
  <si>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</si>
  <si>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</si>
  <si>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</si>
  <si>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</si>
  <si>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</si>
  <si>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</si>
  <si>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</si>
  <si>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</si>
  <si>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</si>
  <si>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</si>
  <si>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</si>
  <si>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</si>
  <si>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</si>
  <si>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</si>
  <si>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</si>
  <si>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</si>
  <si>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</si>
  <si>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</si>
  <si>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</si>
  <si>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</si>
  <si>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</si>
  <si>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</si>
  <si>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</si>
  <si>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</si>
  <si>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</si>
  <si>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</si>
  <si>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</si>
  <si>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</si>
  <si>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</si>
  <si>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</si>
  <si>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</si>
  <si>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</si>
  <si>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</si>
  <si>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</si>
  <si>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</si>
  <si>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</si>
  <si>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</si>
  <si>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</si>
  <si>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</si>
  <si>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</si>
  <si>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</si>
  <si>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</si>
  <si>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</si>
  <si>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</si>
  <si>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</si>
  <si>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</si>
  <si>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</si>
  <si>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</si>
  <si>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</si>
  <si>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</si>
  <si>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</si>
  <si>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</si>
  <si>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</si>
  <si>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</si>
  <si>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</si>
  <si>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</si>
  <si>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</si>
  <si>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</si>
  <si>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</si>
  <si>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</si>
  <si>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</si>
  <si>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</si>
  <si>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</si>
  <si>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</si>
  <si>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</si>
  <si>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</si>
  <si>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</si>
  <si>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</si>
  <si>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</si>
  <si>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</si>
  <si>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</si>
  <si>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</si>
  <si>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</si>
  <si>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</si>
  <si>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</si>
  <si>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</si>
  <si>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</si>
  <si>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</si>
  <si>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</si>
  <si>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</si>
  <si>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</si>
  <si>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</si>
  <si>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</si>
  <si>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</si>
  <si>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</si>
  <si>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</si>
  <si>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</si>
  <si>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</si>
  <si>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</si>
  <si>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</si>
  <si>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</si>
  <si>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</si>
  <si>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</si>
  <si>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</si>
  <si>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</si>
  <si>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</si>
  <si>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</si>
  <si>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</si>
  <si>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</si>
  <si>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</si>
  <si>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</si>
  <si>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</si>
  <si>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</si>
  <si>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</si>
  <si>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</si>
  <si>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</si>
  <si>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</si>
  <si>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</si>
  <si>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</si>
  <si>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</si>
  <si>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</si>
  <si>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</si>
  <si>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</si>
  <si>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</si>
  <si>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</si>
  <si>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</si>
  <si>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</si>
  <si>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</si>
  <si>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</si>
  <si>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</si>
  <si>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</si>
  <si>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</si>
  <si>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</si>
  <si>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</si>
  <si>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</si>
  <si>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</si>
  <si>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</si>
  <si>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</si>
  <si>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</si>
  <si>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</si>
  <si>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</si>
  <si>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</si>
  <si>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</si>
  <si>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</si>
  <si>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</si>
  <si>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</si>
  <si>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</si>
  <si>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</si>
  <si>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</si>
  <si>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</si>
  <si>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</si>
  <si>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</si>
  <si>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</si>
  <si>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</si>
  <si>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</si>
  <si>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</si>
  <si>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</si>
  <si>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</si>
  <si>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</si>
  <si>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</si>
  <si>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</si>
  <si>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</si>
  <si>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</si>
  <si>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</si>
  <si>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</si>
  <si>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</si>
  <si>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</si>
  <si>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</si>
  <si>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</si>
  <si>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</si>
  <si>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</si>
  <si>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</si>
  <si>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</si>
  <si>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</si>
  <si>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</si>
  <si>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</si>
  <si>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</si>
  <si>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</si>
  <si>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</si>
  <si>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</si>
  <si>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</si>
  <si>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</si>
  <si>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</si>
  <si>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</si>
  <si>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</si>
  <si>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</si>
  <si>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</si>
  <si>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</si>
  <si>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</si>
  <si>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</si>
  <si>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</si>
  <si>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</si>
  <si>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</si>
  <si>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</si>
  <si>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</si>
  <si>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</si>
  <si>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</si>
  <si>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</si>
  <si>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</si>
  <si>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</si>
  <si>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</si>
  <si>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</si>
  <si>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</si>
  <si>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</si>
  <si>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</si>
  <si>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</si>
  <si>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</si>
  <si>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</si>
  <si>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</si>
  <si>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</si>
  <si>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</si>
  <si>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</si>
  <si>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</si>
  <si>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</si>
  <si>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</si>
  <si>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</si>
  <si>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</si>
  <si>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</si>
  <si>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</si>
  <si>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</si>
  <si>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</si>
  <si>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</si>
  <si>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</si>
  <si>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</si>
  <si>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</si>
  <si>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</si>
  <si>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</si>
  <si>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</si>
  <si>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</si>
  <si>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</si>
  <si>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</si>
  <si>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</si>
  <si>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</si>
  <si>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</si>
  <si>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</si>
  <si>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</si>
  <si>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</si>
  <si>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</si>
  <si>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</si>
  <si>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</si>
  <si>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</si>
  <si>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</si>
  <si>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</si>
  <si>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</si>
  <si>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</si>
  <si>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</si>
  <si>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</si>
  <si>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</si>
  <si>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</si>
  <si>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</si>
  <si>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</si>
  <si>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</si>
  <si>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</si>
  <si>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</si>
  <si>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</si>
  <si>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</si>
  <si>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</si>
  <si>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</si>
  <si>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</si>
  <si>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</si>
  <si>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</si>
  <si>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</si>
  <si>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</si>
  <si>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</si>
  <si>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</si>
  <si>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</si>
  <si>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</si>
  <si>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</si>
  <si>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</si>
  <si>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</si>
  <si>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</si>
  <si>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</si>
  <si>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</si>
  <si>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</si>
  <si>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</si>
  <si>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</si>
  <si>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</si>
  <si>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</si>
  <si>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</si>
  <si>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</si>
  <si>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</si>
  <si>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</si>
  <si>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</si>
  <si>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</si>
  <si>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</si>
  <si>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</si>
  <si>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</si>
  <si>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</si>
  <si>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</si>
  <si>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</si>
  <si>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</si>
  <si>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</si>
  <si>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</si>
  <si>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</si>
  <si>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</si>
  <si>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</si>
  <si>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</si>
  <si>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</si>
  <si>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</si>
  <si>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</si>
  <si>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</si>
  <si>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</si>
  <si>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</si>
  <si>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</si>
  <si>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</si>
  <si>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</si>
  <si>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</si>
  <si>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</si>
  <si>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</si>
  <si>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</si>
  <si>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</si>
  <si>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</si>
  <si>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</si>
  <si>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</si>
  <si>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</si>
  <si>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</si>
  <si>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</si>
  <si>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</si>
  <si>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</si>
  <si>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</si>
  <si>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</si>
  <si>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</si>
  <si>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</si>
  <si>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</si>
  <si>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</si>
  <si>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</si>
  <si>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</si>
  <si>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</si>
  <si>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</si>
  <si>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</si>
  <si>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</si>
  <si>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</si>
  <si>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</si>
  <si>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</si>
  <si>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</si>
  <si>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</si>
  <si>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</si>
  <si>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</si>
  <si>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</si>
  <si>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</si>
  <si>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</si>
  <si>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</si>
  <si>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</si>
  <si>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</si>
  <si>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</si>
  <si>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</si>
  <si>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</si>
  <si>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</si>
  <si>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</si>
  <si>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</si>
  <si>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</si>
  <si>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</si>
  <si>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</si>
  <si>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</si>
  <si>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</si>
  <si>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</si>
  <si>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</si>
  <si>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</si>
  <si>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</si>
  <si>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</si>
  <si>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</si>
  <si>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</si>
  <si>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</si>
  <si>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</si>
  <si>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</si>
  <si>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</si>
  <si>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</si>
  <si>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</si>
  <si>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</si>
  <si>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</si>
  <si>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</si>
  <si>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</si>
  <si>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</si>
  <si>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</si>
  <si>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</si>
  <si>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</si>
  <si>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</si>
  <si>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</si>
  <si>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</si>
  <si>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</si>
  <si>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</si>
  <si>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</si>
  <si>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</si>
  <si>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</si>
  <si>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</si>
  <si>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</si>
  <si>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</si>
  <si>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</si>
  <si>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</si>
  <si>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</si>
  <si>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</si>
  <si>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</si>
  <si>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</si>
  <si>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</si>
  <si>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</si>
  <si>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</si>
  <si>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</si>
  <si>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</si>
  <si>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</si>
  <si>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</si>
  <si>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</si>
  <si>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</si>
  <si>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</si>
  <si>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</si>
  <si>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</si>
  <si>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</si>
  <si>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</si>
  <si>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</si>
  <si>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</si>
  <si>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</si>
  <si>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</si>
  <si>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</si>
  <si>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</si>
  <si>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</si>
  <si>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</si>
  <si>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</si>
  <si>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</si>
  <si>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</si>
  <si>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</si>
  <si>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</si>
  <si>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</si>
  <si>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</si>
  <si>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</si>
  <si>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</si>
  <si>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</si>
  <si>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</si>
  <si>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</si>
  <si>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</si>
  <si>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</si>
  <si>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</si>
  <si>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</si>
  <si>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</si>
  <si>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</si>
  <si>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</si>
  <si>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</si>
  <si>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</si>
  <si>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</si>
  <si>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</si>
  <si>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</si>
  <si>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</si>
  <si>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</si>
  <si>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</si>
  <si>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</si>
  <si>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</si>
  <si>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</si>
  <si>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</si>
  <si>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</si>
  <si>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</si>
  <si>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</si>
  <si>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</si>
  <si>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</si>
  <si>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</si>
  <si>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</si>
  <si>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</si>
  <si>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</si>
  <si>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</si>
  <si>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</si>
  <si>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</si>
  <si>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</si>
  <si>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</si>
  <si>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</si>
  <si>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</si>
  <si>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</si>
  <si>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</si>
  <si>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</si>
  <si>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</si>
  <si>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</si>
  <si>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</si>
  <si>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</si>
  <si>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</si>
  <si>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</si>
  <si>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</si>
  <si>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</si>
  <si>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</si>
  <si>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</si>
  <si>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</si>
  <si>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</si>
  <si>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</si>
  <si>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</si>
  <si>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</si>
  <si>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</si>
  <si>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</si>
  <si>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</si>
  <si>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</si>
  <si>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</si>
  <si>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</si>
  <si>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</si>
  <si>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</si>
  <si>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</si>
  <si>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</si>
  <si>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</si>
  <si>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</si>
  <si>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</si>
  <si>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</si>
  <si>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</si>
  <si>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</si>
  <si>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</si>
  <si>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</si>
  <si>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</si>
  <si>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</si>
  <si>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</si>
  <si>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</si>
  <si>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</si>
  <si>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</si>
  <si>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</si>
  <si>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</si>
  <si>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</si>
  <si>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</si>
  <si>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</si>
  <si>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</si>
  <si>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</si>
  <si>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</si>
  <si>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</si>
  <si>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</si>
  <si>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</si>
  <si>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</si>
  <si>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</si>
  <si>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</si>
  <si>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</si>
  <si>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</si>
  <si>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</si>
  <si>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</si>
  <si>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</si>
  <si>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</si>
  <si>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</si>
  <si>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</si>
  <si>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</si>
  <si>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</si>
  <si>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</si>
  <si>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</si>
  <si>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</si>
  <si>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</si>
  <si>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</si>
  <si>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</si>
  <si>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</si>
  <si>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</si>
  <si>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</si>
  <si>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</si>
  <si>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</si>
  <si>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</si>
  <si>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</si>
  <si>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</si>
  <si>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</si>
  <si>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</si>
  <si>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</si>
  <si>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</si>
  <si>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</si>
  <si>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</si>
  <si>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</si>
  <si>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</si>
  <si>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</si>
  <si>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</si>
  <si>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</si>
  <si>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</si>
  <si>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</si>
  <si>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</si>
  <si>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</si>
  <si>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</si>
  <si>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</si>
  <si>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</si>
  <si>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</si>
  <si>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</si>
  <si>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</si>
  <si>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</si>
  <si>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</si>
  <si>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</si>
  <si>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</si>
  <si>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</si>
  <si>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</si>
  <si>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</si>
  <si>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</si>
  <si>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</si>
  <si>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</si>
  <si>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</si>
  <si>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</si>
  <si>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</si>
  <si>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</si>
  <si>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</si>
  <si>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</si>
  <si>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</si>
  <si>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</si>
  <si>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</si>
  <si>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</si>
  <si>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</si>
  <si>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</si>
  <si>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</si>
  <si>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</si>
  <si>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</si>
  <si>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</si>
  <si>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</si>
  <si>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</si>
  <si>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</si>
  <si>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</si>
  <si>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</si>
  <si>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</si>
  <si>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</si>
  <si>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</si>
  <si>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</si>
  <si>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</si>
  <si>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</si>
  <si>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</si>
  <si>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</si>
  <si>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</si>
  <si>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</si>
  <si>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</si>
  <si>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</si>
  <si>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</si>
  <si>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</si>
  <si>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</si>
  <si>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</si>
  <si>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</si>
  <si>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</si>
  <si>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</si>
  <si>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</si>
  <si>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</si>
  <si>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</si>
  <si>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</si>
  <si>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</si>
  <si>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</si>
  <si>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</si>
  <si>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</si>
  <si>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</si>
  <si>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</si>
  <si>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</si>
  <si>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</si>
  <si>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</si>
  <si>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</si>
  <si>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</si>
  <si>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</si>
  <si>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</si>
  <si>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</si>
  <si>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</si>
  <si>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</si>
  <si>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</si>
  <si>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</si>
  <si>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</si>
  <si>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</si>
  <si>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</si>
  <si>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</si>
  <si>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</si>
  <si>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</si>
  <si>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</si>
  <si>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</si>
  <si>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</si>
  <si>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</si>
  <si>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</si>
  <si>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</si>
  <si>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</si>
  <si>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</si>
  <si>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</si>
  <si>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</si>
  <si>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</si>
  <si>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</si>
  <si>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</si>
  <si>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</si>
  <si>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</si>
  <si>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</si>
  <si>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</si>
  <si>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</si>
  <si>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</si>
  <si>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</si>
  <si>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</si>
  <si>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</si>
  <si>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</si>
  <si>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</si>
  <si>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</si>
  <si>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</si>
  <si>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</si>
  <si>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</si>
  <si>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</si>
  <si>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</si>
  <si>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</si>
  <si>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</si>
  <si>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</si>
  <si>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</si>
  <si>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</si>
  <si>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</si>
  <si>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</si>
  <si>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</si>
  <si>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</si>
  <si>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</si>
  <si>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</si>
  <si>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</si>
  <si>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</si>
  <si>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</si>
  <si>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</si>
  <si>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</si>
  <si>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</si>
  <si>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</si>
  <si>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</si>
  <si>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</si>
  <si>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</si>
  <si>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</si>
  <si>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</si>
  <si>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</si>
  <si>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</si>
  <si>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</si>
  <si>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</si>
  <si>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</si>
  <si>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</si>
  <si>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</si>
  <si>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</si>
  <si>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</si>
  <si>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</si>
  <si>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</si>
  <si>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</si>
  <si>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</si>
  <si>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</si>
  <si>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</si>
  <si>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</si>
  <si>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</si>
  <si>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</si>
  <si>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</si>
  <si>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</si>
  <si>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</si>
  <si>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</si>
  <si>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</si>
  <si>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</si>
  <si>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</si>
  <si>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</si>
  <si>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</si>
  <si>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</si>
  <si>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</si>
  <si>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</si>
  <si>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</si>
  <si>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</si>
  <si>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</si>
  <si>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</si>
  <si>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</si>
  <si>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</si>
  <si>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</si>
  <si>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</si>
  <si>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</si>
  <si>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</si>
  <si>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</si>
  <si>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</si>
  <si>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</si>
  <si>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</si>
  <si>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</si>
  <si>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</si>
  <si>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</si>
  <si>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</si>
  <si>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</si>
  <si>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</si>
  <si>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</si>
  <si>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</si>
  <si>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</si>
  <si>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</si>
  <si>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</si>
  <si>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</si>
  <si>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</si>
  <si>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</si>
  <si>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</si>
  <si>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</si>
  <si>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</si>
  <si>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</si>
  <si>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</si>
  <si>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</si>
  <si>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</si>
  <si>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</si>
  <si>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</si>
  <si>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</si>
  <si>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</si>
  <si>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</si>
  <si>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</si>
  <si>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</si>
  <si>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</si>
  <si>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</si>
  <si>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</si>
  <si>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</si>
  <si>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</si>
  <si>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</si>
  <si>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</si>
  <si>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</si>
  <si>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</si>
  <si>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</si>
  <si>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</si>
  <si>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</si>
  <si>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</si>
  <si>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</si>
  <si>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</si>
  <si>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</si>
  <si>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</si>
  <si>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</si>
  <si>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</si>
  <si>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</si>
  <si>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</si>
  <si>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</si>
  <si>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</si>
  <si>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</si>
  <si>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</si>
  <si>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</si>
  <si>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</si>
  <si>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</si>
  <si>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</si>
  <si>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</si>
  <si>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</si>
  <si>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</si>
  <si>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</si>
  <si>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</si>
  <si>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</si>
  <si>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</si>
  <si>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</si>
  <si>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</si>
  <si>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</si>
  <si>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</si>
  <si>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</si>
  <si>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</si>
  <si>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</si>
  <si>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</si>
  <si>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</si>
  <si>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</si>
  <si>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</si>
  <si>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</si>
  <si>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</si>
  <si>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</si>
  <si>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</si>
  <si>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</si>
  <si>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</si>
  <si>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</si>
  <si>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</si>
  <si>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</si>
  <si>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</si>
  <si>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</si>
  <si>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</si>
  <si>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</si>
  <si>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</si>
  <si>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</si>
  <si>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</si>
  <si>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</si>
  <si>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</si>
  <si>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</si>
  <si>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</si>
  <si>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</si>
  <si>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</si>
  <si>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</si>
  <si>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</si>
  <si>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</si>
  <si>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</si>
  <si>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</si>
  <si>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</si>
  <si>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</si>
  <si>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</si>
  <si>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</si>
  <si>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</si>
  <si>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</si>
  <si>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</si>
  <si>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</si>
  <si>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</si>
  <si>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</si>
  <si>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</si>
  <si>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</si>
  <si>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</si>
  <si>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</si>
  <si>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</si>
  <si>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</si>
  <si>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</si>
  <si>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</si>
  <si>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</si>
  <si>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</si>
  <si>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</si>
  <si>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</si>
  <si>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</si>
  <si>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</si>
  <si>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</si>
  <si>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</si>
  <si>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</si>
  <si>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</si>
  <si>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</si>
  <si>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</si>
  <si>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</si>
  <si>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</si>
  <si>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</si>
  <si>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</si>
  <si>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</si>
  <si>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</si>
  <si>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</si>
  <si>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</si>
  <si>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</si>
  <si>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</si>
  <si>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</si>
  <si>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</si>
  <si>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</si>
  <si>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</si>
  <si>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</si>
  <si>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</si>
  <si>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</si>
  <si>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</si>
  <si>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</si>
  <si>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</si>
  <si>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</si>
  <si>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</si>
  <si>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</si>
  <si>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</si>
  <si>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</si>
  <si>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</si>
  <si>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</si>
  <si>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</si>
  <si>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</si>
  <si>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</si>
  <si>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</si>
  <si>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</si>
  <si>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</si>
  <si>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</si>
  <si>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</si>
  <si>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</si>
  <si>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</si>
  <si>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</si>
  <si>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</si>
  <si>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</si>
  <si>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</si>
  <si>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</si>
  <si>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</si>
  <si>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</si>
  <si>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</si>
  <si>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</si>
  <si>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</si>
  <si>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</si>
  <si>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</si>
  <si>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</si>
  <si>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</si>
  <si>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</si>
  <si>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</si>
  <si>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</si>
  <si>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</si>
  <si>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</si>
  <si>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</si>
  <si>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</si>
  <si>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</si>
  <si>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</si>
  <si>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</si>
  <si>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</si>
  <si>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</si>
  <si>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</si>
  <si>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</si>
  <si>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</si>
  <si>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</si>
  <si>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</si>
  <si>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</si>
  <si>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</si>
  <si>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</si>
  <si>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</si>
  <si>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</si>
  <si>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</si>
  <si>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</si>
  <si>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</si>
  <si>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</si>
  <si>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</si>
  <si>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</si>
  <si>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</si>
  <si>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</si>
  <si>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</si>
  <si>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</si>
  <si>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</si>
  <si>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</si>
  <si>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</si>
  <si>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</si>
  <si>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</si>
  <si>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</si>
  <si>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</si>
  <si>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</si>
  <si>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</si>
  <si>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</si>
  <si>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</si>
  <si>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</si>
  <si>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</si>
  <si>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</si>
  <si>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</si>
  <si>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</si>
  <si>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</si>
  <si>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</si>
  <si>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</si>
  <si>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</si>
  <si>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</si>
  <si>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</si>
  <si>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</si>
  <si>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</si>
  <si>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</si>
  <si>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</si>
  <si>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</si>
  <si>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</si>
  <si>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</si>
  <si>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</si>
  <si>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</si>
  <si>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</si>
  <si>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</si>
  <si>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</si>
  <si>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</si>
  <si>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</si>
  <si>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</si>
  <si>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</si>
  <si>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</si>
  <si>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</si>
  <si>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</si>
  <si>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</si>
  <si>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</si>
  <si>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</si>
  <si>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</si>
  <si>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</si>
  <si>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</si>
  <si>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</si>
  <si>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</si>
  <si>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</si>
  <si>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</si>
  <si>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</si>
  <si>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</si>
  <si>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</si>
  <si>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</si>
  <si>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</si>
  <si>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</si>
  <si>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</si>
  <si>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</si>
  <si>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</si>
  <si>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</si>
  <si>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</si>
  <si>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</si>
  <si>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</si>
  <si>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</si>
  <si>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</si>
  <si>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</si>
  <si>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</si>
  <si>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</si>
  <si>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</si>
  <si>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</si>
  <si>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</si>
  <si>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</si>
  <si>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</si>
  <si>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</si>
  <si>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</si>
  <si>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</si>
  <si>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</si>
  <si>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</si>
  <si>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</si>
  <si>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</si>
  <si>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</si>
  <si>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</si>
  <si>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</si>
  <si>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</si>
  <si>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</si>
  <si>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</si>
  <si>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</si>
  <si>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</si>
  <si>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</si>
  <si>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</si>
  <si>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</si>
  <si>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</si>
  <si>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</si>
  <si>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</si>
  <si>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</si>
  <si>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</si>
  <si>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</si>
  <si>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</si>
  <si>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</si>
  <si>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</si>
  <si>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</si>
  <si>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</si>
  <si>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</si>
  <si>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</si>
  <si>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</si>
  <si>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</si>
  <si>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</si>
  <si>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</si>
  <si>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</si>
  <si>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</si>
  <si>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</si>
  <si>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</si>
  <si>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</si>
  <si>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</si>
  <si>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</si>
  <si>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</si>
  <si>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</si>
  <si>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</si>
  <si>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</si>
  <si>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</si>
  <si>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</si>
  <si>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</si>
  <si>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</si>
  <si>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</si>
  <si>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</si>
  <si>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</si>
  <si>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</si>
  <si>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</si>
  <si>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</si>
  <si>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</si>
  <si>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</si>
  <si>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</si>
  <si>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</si>
  <si>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</si>
  <si>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</si>
  <si>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</si>
  <si>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</si>
  <si>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</si>
  <si>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</si>
  <si>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</si>
  <si>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</si>
  <si>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</si>
  <si>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</si>
  <si>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</si>
  <si>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</si>
  <si>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</si>
  <si>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</si>
  <si>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</si>
  <si>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</si>
  <si>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</si>
  <si>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</si>
  <si>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</si>
  <si>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</si>
  <si>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</si>
  <si>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</si>
  <si>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</si>
  <si>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</si>
  <si>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</si>
  <si>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</si>
  <si>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</si>
  <si>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</si>
  <si>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</si>
  <si>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</si>
  <si>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</si>
  <si>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</si>
  <si>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</si>
  <si>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</si>
  <si>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</si>
  <si>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</si>
  <si>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</si>
  <si>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</si>
  <si>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</si>
  <si>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</si>
  <si>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</si>
  <si>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</si>
  <si>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</si>
  <si>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</si>
  <si>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</si>
  <si>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</si>
  <si>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</si>
  <si>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</si>
  <si>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</si>
  <si>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</si>
  <si>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</si>
  <si>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</si>
  <si>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</si>
  <si>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</si>
  <si>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</si>
  <si>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</si>
  <si>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</si>
  <si>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</si>
  <si>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</si>
  <si>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</si>
  <si>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</si>
  <si>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</si>
  <si>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</si>
  <si>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</si>
  <si>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</si>
  <si>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</si>
  <si>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</si>
  <si>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</si>
  <si>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</si>
  <si>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</si>
  <si>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</si>
  <si>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</si>
  <si>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</si>
  <si>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</si>
  <si>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</si>
  <si>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</si>
  <si>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</si>
  <si>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</si>
  <si>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</si>
  <si>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</si>
  <si>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</si>
  <si>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</si>
  <si>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</si>
  <si>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</si>
  <si>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</si>
  <si>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</si>
  <si>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</si>
  <si>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</si>
  <si>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</si>
  <si>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</si>
  <si>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</si>
  <si>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</si>
  <si>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</si>
  <si>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</si>
  <si>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</si>
  <si>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</si>
  <si>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</si>
  <si>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</si>
  <si>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</si>
  <si>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</si>
  <si>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</si>
  <si>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</si>
  <si>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</si>
  <si>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</si>
  <si>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</si>
  <si>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</si>
  <si>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</si>
  <si>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</si>
  <si>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</si>
  <si>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</si>
  <si>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</si>
  <si>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</si>
  <si>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</si>
  <si>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</si>
  <si>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</si>
  <si>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</si>
  <si>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</si>
  <si>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</si>
  <si>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</si>
  <si>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</si>
  <si>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</si>
  <si>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</si>
  <si>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</si>
  <si>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</si>
  <si>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</si>
  <si>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</si>
  <si>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</si>
  <si>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</si>
  <si>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</si>
  <si>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</si>
  <si>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</si>
  <si>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</si>
  <si>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</si>
  <si>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</si>
  <si>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</si>
  <si>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</si>
  <si>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</si>
  <si>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</si>
  <si>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</si>
  <si>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</si>
  <si>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</si>
  <si>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</si>
  <si>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</si>
  <si>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</si>
  <si>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</si>
  <si>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</si>
  <si>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</si>
  <si>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</si>
  <si>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</si>
  <si>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</si>
  <si>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</si>
  <si>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</si>
  <si>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</si>
  <si>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</si>
  <si>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</si>
  <si>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</si>
  <si>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</si>
  <si>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</si>
  <si>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</si>
  <si>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</si>
  <si>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</si>
  <si>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</si>
  <si>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</si>
  <si>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</si>
  <si>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</si>
  <si>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</si>
  <si>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</si>
  <si>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</si>
  <si>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</si>
  <si>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</si>
  <si>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</si>
  <si>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</si>
  <si>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</si>
  <si>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</si>
  <si>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</si>
  <si>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</si>
  <si>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</si>
  <si>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</si>
  <si>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</si>
  <si>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</si>
  <si>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</si>
  <si>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</si>
  <si>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</si>
  <si>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</si>
  <si>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</si>
  <si>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</si>
  <si>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</si>
  <si>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</si>
  <si>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</si>
  <si>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</si>
  <si>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</si>
  <si>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</si>
  <si>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</si>
  <si>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</si>
  <si>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</si>
  <si>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</si>
  <si>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</si>
  <si>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</si>
  <si>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</si>
  <si>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</si>
  <si>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</si>
  <si>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</si>
  <si>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</si>
  <si>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</si>
  <si>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</si>
  <si>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</si>
  <si>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</si>
  <si>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</si>
  <si>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</si>
  <si>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</si>
  <si>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</si>
  <si>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</si>
  <si>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</si>
  <si>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</si>
  <si>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</si>
  <si>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</si>
  <si>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</si>
  <si>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</si>
  <si>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</si>
  <si>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</si>
  <si>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</si>
  <si>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</si>
  <si>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</si>
  <si>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</si>
  <si>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</si>
  <si>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</si>
  <si>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</si>
  <si>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</si>
  <si>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</si>
  <si>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</si>
  <si>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</si>
  <si>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</si>
  <si>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</si>
  <si>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</si>
  <si>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</si>
  <si>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</si>
  <si>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</si>
  <si>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</si>
  <si>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</si>
  <si>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</si>
  <si>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</si>
  <si>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</si>
  <si>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</si>
  <si>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</si>
  <si>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</si>
  <si>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</si>
  <si>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</si>
  <si>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</si>
  <si>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</si>
  <si>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</si>
  <si>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</si>
  <si>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</si>
  <si>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</si>
  <si>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</si>
  <si>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</si>
  <si>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</si>
  <si>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</si>
  <si>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</si>
  <si>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</si>
  <si>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</si>
  <si>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</si>
  <si>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</si>
  <si>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</si>
  <si>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</si>
  <si>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</si>
  <si>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</si>
  <si>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</si>
  <si>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</si>
  <si>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</si>
  <si>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</si>
  <si>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</si>
  <si>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</si>
  <si>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</si>
  <si>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</si>
  <si>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</si>
  <si>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</si>
  <si>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</si>
  <si>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</si>
  <si>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</si>
  <si>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</si>
  <si>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</si>
  <si>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</si>
  <si>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</si>
  <si>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</si>
  <si>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</si>
  <si>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</si>
  <si>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</si>
  <si>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</si>
  <si>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</si>
  <si>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</si>
  <si>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</si>
  <si>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</si>
  <si>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</si>
  <si>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</si>
  <si>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</si>
  <si>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</si>
  <si>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</si>
  <si>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</si>
  <si>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</si>
  <si>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</si>
  <si>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</si>
  <si>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</si>
  <si>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</si>
  <si>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</si>
  <si>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</si>
  <si>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</si>
  <si>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</si>
  <si>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</si>
  <si>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</si>
  <si>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</si>
  <si>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</si>
  <si>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</si>
  <si>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</si>
  <si>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</si>
  <si>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</si>
  <si>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</si>
  <si>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</si>
  <si>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</si>
  <si>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</si>
  <si>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</si>
  <si>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</si>
  <si>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</si>
  <si>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</si>
  <si>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</si>
  <si>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</si>
  <si>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</si>
  <si>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</si>
  <si>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</si>
  <si>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</si>
  <si>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</si>
  <si>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</si>
  <si>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</si>
  <si>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</si>
  <si>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</si>
  <si>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</si>
  <si>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</si>
  <si>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</si>
  <si>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</si>
  <si>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</si>
  <si>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</si>
  <si>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</si>
  <si>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</si>
  <si>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</si>
  <si>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</si>
  <si>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</si>
  <si>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</si>
  <si>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</si>
  <si>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</si>
  <si>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</si>
  <si>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</si>
  <si>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</si>
  <si>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</si>
  <si>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</si>
  <si>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</si>
  <si>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</si>
  <si>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</si>
  <si>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</si>
  <si>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</si>
  <si>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</si>
  <si>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</si>
  <si>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</si>
  <si>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</si>
  <si>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</si>
  <si>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</si>
  <si>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</si>
  <si>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</si>
  <si>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</si>
  <si>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</si>
  <si>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</si>
  <si>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</si>
  <si>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</si>
  <si>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</si>
  <si>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</si>
  <si>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</si>
  <si>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</si>
  <si>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</si>
  <si>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</si>
  <si>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</si>
  <si>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</si>
  <si>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</si>
  <si>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</si>
  <si>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</si>
  <si>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</si>
  <si>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</si>
  <si>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</si>
  <si>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</si>
  <si>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</si>
  <si>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</si>
  <si>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</si>
  <si>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</si>
  <si>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</si>
  <si>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</si>
  <si>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</si>
  <si>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</si>
  <si>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</si>
  <si>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</si>
  <si>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</si>
  <si>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</si>
  <si>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</si>
  <si>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</si>
  <si>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</si>
  <si>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</si>
  <si>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</si>
  <si>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</si>
  <si>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</si>
  <si>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</si>
  <si>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</si>
  <si>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</si>
  <si>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</si>
  <si>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</si>
  <si>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</si>
  <si>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</si>
  <si>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</si>
  <si>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</si>
  <si>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</si>
  <si>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</si>
  <si>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</si>
  <si>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</si>
  <si>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</si>
  <si>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</si>
  <si>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</si>
  <si>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</si>
  <si>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</si>
  <si>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</si>
  <si>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</si>
  <si>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</si>
  <si>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</si>
  <si>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</si>
  <si>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</si>
  <si>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</si>
  <si>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</si>
  <si>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</si>
  <si>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</si>
  <si>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</si>
  <si>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</si>
  <si>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</si>
  <si>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</si>
  <si>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</si>
  <si>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</si>
  <si>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</si>
  <si>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</si>
  <si>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</si>
  <si>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</si>
  <si>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</si>
  <si>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</si>
  <si>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</si>
  <si>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</si>
  <si>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</si>
  <si>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</si>
  <si>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</si>
  <si>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</si>
  <si>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</si>
  <si>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</si>
  <si>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</si>
  <si>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</si>
  <si>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</si>
  <si>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</si>
  <si>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</si>
  <si>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</si>
  <si>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</si>
  <si>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</si>
  <si>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</si>
  <si>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</si>
  <si>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</si>
  <si>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</si>
  <si>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</si>
  <si>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</si>
  <si>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</si>
  <si>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</si>
  <si>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</si>
  <si>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</si>
  <si>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</si>
  <si>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</si>
  <si>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</si>
  <si>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</si>
  <si>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</si>
  <si>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</si>
  <si>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</si>
  <si>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</si>
  <si>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</si>
  <si>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</si>
  <si>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</si>
  <si>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</si>
  <si>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</si>
  <si>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</si>
  <si>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</si>
  <si>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</si>
  <si>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</si>
  <si>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</si>
  <si>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</si>
  <si>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</si>
  <si>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</si>
  <si>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</si>
  <si>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</si>
  <si>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</si>
  <si>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</si>
  <si>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</si>
  <si>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</si>
  <si>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</si>
  <si>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</si>
  <si>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</si>
  <si>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</si>
  <si>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</si>
  <si>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</si>
  <si>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</si>
  <si>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</si>
  <si>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</si>
  <si>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</si>
  <si>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</si>
  <si>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</si>
  <si>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</si>
  <si>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</si>
  <si>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</si>
  <si>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</si>
  <si>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</si>
  <si>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</si>
  <si>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</si>
  <si>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</si>
  <si>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</si>
  <si>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</si>
  <si>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</si>
  <si>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</si>
  <si>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</si>
  <si>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</si>
  <si>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</si>
  <si>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</si>
  <si>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</si>
  <si>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</si>
  <si>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</si>
  <si>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</si>
  <si>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</si>
  <si>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</si>
  <si>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</si>
  <si>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</si>
  <si>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</si>
  <si>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</si>
  <si>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</si>
  <si>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</si>
  <si>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</si>
  <si>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</si>
  <si>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</si>
  <si>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</si>
  <si>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</si>
  <si>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</si>
  <si>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</si>
  <si>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</si>
  <si>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</si>
  <si>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</si>
  <si>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</si>
  <si>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</si>
  <si>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</si>
  <si>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</si>
  <si>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</si>
  <si>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</si>
  <si>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</si>
  <si>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</si>
  <si>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</si>
  <si>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</si>
  <si>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</si>
  <si>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</si>
  <si>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</si>
  <si>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</si>
  <si>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</si>
  <si>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</si>
  <si>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</si>
  <si>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</si>
  <si>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</si>
  <si>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</si>
  <si>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</si>
  <si>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</si>
  <si>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</si>
  <si>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</si>
  <si>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</si>
  <si>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</si>
  <si>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</si>
  <si>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</si>
  <si>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</si>
  <si>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</si>
  <si>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</si>
  <si>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</si>
  <si>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</si>
  <si>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</si>
  <si>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</si>
  <si>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</si>
  <si>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</si>
  <si>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</si>
  <si>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</si>
  <si>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</si>
  <si>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</si>
  <si>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</si>
  <si>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</si>
  <si>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</si>
  <si>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</si>
  <si>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</si>
  <si>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</si>
  <si>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</si>
  <si>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</si>
  <si>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</si>
  <si>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</si>
  <si>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</si>
  <si>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</si>
  <si>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</si>
  <si>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</si>
  <si>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</si>
  <si>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</si>
  <si>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</si>
  <si>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</si>
  <si>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</si>
  <si>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</si>
  <si>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</si>
  <si>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</si>
  <si>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</si>
  <si>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</si>
  <si>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</si>
  <si>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</si>
  <si>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</si>
  <si>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</si>
  <si>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</si>
  <si>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</si>
  <si>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</si>
  <si>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</si>
  <si>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</si>
  <si>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</si>
  <si>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</si>
  <si>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</si>
  <si>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</si>
  <si>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</si>
  <si>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</si>
  <si>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</si>
  <si>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</si>
  <si>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</si>
  <si>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</si>
  <si>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</si>
  <si>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</si>
  <si>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</si>
  <si>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</si>
  <si>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</si>
  <si>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</si>
  <si>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</si>
  <si>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</si>
  <si>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</si>
  <si>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</si>
  <si>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</si>
  <si>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</si>
  <si>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</si>
  <si>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</si>
  <si>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</si>
  <si>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</si>
  <si>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</si>
  <si>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</si>
  <si>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</si>
  <si>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</si>
  <si>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</si>
  <si>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</si>
  <si>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</si>
  <si>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</si>
  <si>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</si>
  <si>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</si>
  <si>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</si>
  <si>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</si>
  <si>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</si>
  <si>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</si>
  <si>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</si>
  <si>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</si>
  <si>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</si>
  <si>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</si>
  <si>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</si>
  <si>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</si>
  <si>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</si>
  <si>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</si>
  <si>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</si>
  <si>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</si>
  <si>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</si>
  <si>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</si>
  <si>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</si>
  <si>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</si>
  <si>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</si>
  <si>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</si>
  <si>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</si>
  <si>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</si>
  <si>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</si>
  <si>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</si>
  <si>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</si>
  <si>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</si>
  <si>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</si>
  <si>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</si>
  <si>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</si>
  <si>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</si>
  <si>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</si>
  <si>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</si>
  <si>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</si>
  <si>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</si>
  <si>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</si>
  <si>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</si>
  <si>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</si>
  <si>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</si>
  <si>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</si>
  <si>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</si>
  <si>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</si>
  <si>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</si>
  <si>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</si>
  <si>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</si>
  <si>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</si>
  <si>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</si>
  <si>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</si>
  <si>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</si>
  <si>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</si>
  <si>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</si>
  <si>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</si>
  <si>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</si>
  <si>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</si>
  <si>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</si>
  <si>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</si>
  <si>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</si>
  <si>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</si>
  <si>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</si>
  <si>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</si>
  <si>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</si>
  <si>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</si>
  <si>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</si>
  <si>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</si>
  <si>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</si>
  <si>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</si>
  <si>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</si>
  <si>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</si>
  <si>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</si>
  <si>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</si>
  <si>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</si>
  <si>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</si>
  <si>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</si>
  <si>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</si>
  <si>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</si>
  <si>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</si>
  <si>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</si>
  <si>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</si>
  <si>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</si>
  <si>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</si>
  <si>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</si>
  <si>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</si>
  <si>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</si>
  <si>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</si>
  <si>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</si>
  <si>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</si>
  <si>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</si>
  <si>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</si>
  <si>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</si>
  <si>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</si>
  <si>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</si>
  <si>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</si>
  <si>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</si>
  <si>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</si>
  <si>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</si>
  <si>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</si>
  <si>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</si>
  <si>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</si>
  <si>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</si>
  <si>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</si>
  <si>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</si>
  <si>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</si>
  <si>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</si>
  <si>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</si>
  <si>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</si>
  <si>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</si>
  <si>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</si>
  <si>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</si>
  <si>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</si>
  <si>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</si>
  <si>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</si>
  <si>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</si>
  <si>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</si>
  <si>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</si>
  <si>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</si>
  <si>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</si>
  <si>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</si>
  <si>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</si>
  <si>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</si>
  <si>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</si>
  <si>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</si>
  <si>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</si>
  <si>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</si>
  <si>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</si>
  <si>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</si>
  <si>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</si>
  <si>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</si>
  <si>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</si>
  <si>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</si>
  <si>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</si>
  <si>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</si>
  <si>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</si>
  <si>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</si>
  <si>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</si>
  <si>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</si>
  <si>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</si>
  <si>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</si>
  <si>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</si>
  <si>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</si>
  <si>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</si>
  <si>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</si>
  <si>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</si>
  <si>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</si>
  <si>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</si>
  <si>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</si>
  <si>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</si>
  <si>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</si>
  <si>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</si>
  <si>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</si>
  <si>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</si>
  <si>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</si>
  <si>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</si>
  <si>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</si>
  <si>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</si>
  <si>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</si>
  <si>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</si>
  <si>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</si>
  <si>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</si>
  <si>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</si>
  <si>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</si>
  <si>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</si>
  <si>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</si>
  <si>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</si>
  <si>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</si>
  <si>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</si>
  <si>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</si>
  <si>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</si>
  <si>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</si>
  <si>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</si>
  <si>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</si>
  <si>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</si>
  <si>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</si>
  <si>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</si>
  <si>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</si>
  <si>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</si>
  <si>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</si>
  <si>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</si>
  <si>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</si>
  <si>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</si>
  <si>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</si>
  <si>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</si>
  <si>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</si>
  <si>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</si>
  <si>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</si>
  <si>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</si>
  <si>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</si>
  <si>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</si>
  <si>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</si>
  <si>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</si>
  <si>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</si>
  <si>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</si>
  <si>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</si>
  <si>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</si>
  <si>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</si>
  <si>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</si>
  <si>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</si>
  <si>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</si>
  <si>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</si>
  <si>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</si>
  <si>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</si>
  <si>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</si>
  <si>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</si>
  <si>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</si>
  <si>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</si>
  <si>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</si>
  <si>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</si>
  <si>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</si>
  <si>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</si>
  <si>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</si>
  <si>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</si>
  <si>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</si>
  <si>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</si>
  <si>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</si>
  <si>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</si>
  <si>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</si>
  <si>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</si>
  <si>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</si>
  <si>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</si>
  <si>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</si>
  <si>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</si>
  <si>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</si>
  <si>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</si>
  <si>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</si>
  <si>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</si>
  <si>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</si>
  <si>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</si>
  <si>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</si>
  <si>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</si>
  <si>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</si>
  <si>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</si>
  <si>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</si>
  <si>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</si>
  <si>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</si>
  <si>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</si>
  <si>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</si>
  <si>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</si>
  <si>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</si>
  <si>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</si>
  <si>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</si>
  <si>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</si>
  <si>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</si>
  <si>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</si>
  <si>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</si>
  <si>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</si>
  <si>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</si>
  <si>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</si>
  <si>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</si>
  <si>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</si>
  <si>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</si>
  <si>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</si>
  <si>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</si>
  <si>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</si>
  <si>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</si>
  <si>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</si>
  <si>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</si>
  <si>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</si>
  <si>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</si>
  <si>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</si>
  <si>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</si>
  <si>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</si>
  <si>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</si>
  <si>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</si>
  <si>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</si>
  <si>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</si>
  <si>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</si>
  <si>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</si>
  <si>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</si>
  <si>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</si>
  <si>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</si>
  <si>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</si>
  <si>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</si>
  <si>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</si>
  <si>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</si>
  <si>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</si>
  <si>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</si>
  <si>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</si>
  <si>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</si>
  <si>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</si>
  <si>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</si>
  <si>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</si>
  <si>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</si>
  <si>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</si>
  <si>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</si>
  <si>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</si>
  <si>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</si>
  <si>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</si>
  <si>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</si>
  <si>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</si>
  <si>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</si>
  <si>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</si>
  <si>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</si>
  <si>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</si>
  <si>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</si>
  <si>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</si>
  <si>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</si>
  <si>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</si>
  <si>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</si>
  <si>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</si>
  <si>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</si>
  <si>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</si>
  <si>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</si>
  <si>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</si>
  <si>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</si>
  <si>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</si>
  <si>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</si>
  <si>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</si>
  <si>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</si>
  <si>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</si>
  <si>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</si>
  <si>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</si>
  <si>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</si>
  <si>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</si>
  <si>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</si>
  <si>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</si>
  <si>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</si>
  <si>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</si>
  <si>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</si>
  <si>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</si>
  <si>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</si>
  <si>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</si>
  <si>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</si>
  <si>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</si>
  <si>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</si>
  <si>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</si>
  <si>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</si>
  <si>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</si>
  <si>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</si>
  <si>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</si>
  <si>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</si>
  <si>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</si>
  <si>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</si>
  <si>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</si>
  <si>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</si>
  <si>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</si>
  <si>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</si>
  <si>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</si>
  <si>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</si>
  <si>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</si>
  <si>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</si>
  <si>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</si>
  <si>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</si>
  <si>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</si>
  <si>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</si>
  <si>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</si>
  <si>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</si>
  <si>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</si>
  <si>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</si>
  <si>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</si>
  <si>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</si>
  <si>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</si>
  <si>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</si>
  <si>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</si>
  <si>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</si>
  <si>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</si>
  <si>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</si>
  <si>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</si>
  <si>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</si>
  <si>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</si>
  <si>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</si>
  <si>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</si>
  <si>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</si>
  <si>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</si>
  <si>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</si>
  <si>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</si>
  <si>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</si>
  <si>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</si>
  <si>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</si>
  <si>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</si>
  <si>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</si>
  <si>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</si>
  <si>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</si>
  <si>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</si>
  <si>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</si>
  <si>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</si>
  <si>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</si>
  <si>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</si>
  <si>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</si>
  <si>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</si>
  <si>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</si>
  <si>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</si>
  <si>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</si>
  <si>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</si>
  <si>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</si>
  <si>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</si>
  <si>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</si>
  <si>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</si>
  <si>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</si>
  <si>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</si>
  <si>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</si>
  <si>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</si>
  <si>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</si>
  <si>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</si>
  <si>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</si>
  <si>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</si>
  <si>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</si>
  <si>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</si>
  <si>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</si>
  <si>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</si>
  <si>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</si>
  <si>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</si>
  <si>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</si>
  <si>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</si>
  <si>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</si>
  <si>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</si>
  <si>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</si>
  <si>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</si>
  <si>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</si>
  <si>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</si>
  <si>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</si>
  <si>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</si>
  <si>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</si>
  <si>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</si>
  <si>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</si>
  <si>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</si>
  <si>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</si>
  <si>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</si>
  <si>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</si>
  <si>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</si>
  <si>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</si>
  <si>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</si>
  <si>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</si>
  <si>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</si>
  <si>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</si>
  <si>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</si>
  <si>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</si>
  <si>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</si>
  <si>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</si>
  <si>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</si>
  <si>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</si>
  <si>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</si>
  <si>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</si>
  <si>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</si>
  <si>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</si>
  <si>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</si>
  <si>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</si>
  <si>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</si>
  <si>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</si>
  <si>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</si>
  <si>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</si>
  <si>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</si>
  <si>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</si>
  <si>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</si>
  <si>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</si>
  <si>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</si>
  <si>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</si>
  <si>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</si>
  <si>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</si>
  <si>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</si>
  <si>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</si>
  <si>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</si>
  <si>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</si>
  <si>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</si>
  <si>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</si>
  <si>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</si>
  <si>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</si>
  <si>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</si>
  <si>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</si>
  <si>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</si>
  <si>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</si>
  <si>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</si>
  <si>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</si>
  <si>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</si>
  <si>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</si>
  <si>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</si>
  <si>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</si>
  <si>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</si>
  <si>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</si>
  <si>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</si>
  <si>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</si>
  <si>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</si>
  <si>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</si>
  <si>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</si>
  <si>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</si>
  <si>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</si>
  <si>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</si>
  <si>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</si>
  <si>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</si>
  <si>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</si>
  <si>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</si>
  <si>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</si>
  <si>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</si>
  <si>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</si>
  <si>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</si>
  <si>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</si>
  <si>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</si>
  <si>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</si>
  <si>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</si>
  <si>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</si>
  <si>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</si>
  <si>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</si>
  <si>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</si>
  <si>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</si>
  <si>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</si>
  <si>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</si>
  <si>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</si>
  <si>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</si>
  <si>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</si>
  <si>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</si>
  <si>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</si>
  <si>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</si>
  <si>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</si>
  <si>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</si>
  <si>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</si>
  <si>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</si>
  <si>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</si>
  <si>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</si>
  <si>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</si>
  <si>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</si>
  <si>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</si>
  <si>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</si>
  <si>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</si>
  <si>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</si>
  <si>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</si>
  <si>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</si>
  <si>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</si>
  <si>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</si>
  <si>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</si>
  <si>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</si>
  <si>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</si>
  <si>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</si>
  <si>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</si>
  <si>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</si>
  <si>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</si>
  <si>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</si>
  <si>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</si>
  <si>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</si>
  <si>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</si>
  <si>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</si>
  <si>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</si>
  <si>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</si>
  <si>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</si>
  <si>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</si>
  <si>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</si>
  <si>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</si>
  <si>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</si>
  <si>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</si>
  <si>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</si>
  <si>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</si>
  <si>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</si>
  <si>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</si>
  <si>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</si>
  <si>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</si>
  <si>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</si>
  <si>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</si>
  <si>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</si>
  <si>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</si>
  <si>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</si>
  <si>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</si>
  <si>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</si>
  <si>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</si>
  <si>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</si>
  <si>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</si>
  <si>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</si>
  <si>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</si>
  <si>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</si>
  <si>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</si>
  <si>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</si>
  <si>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</si>
  <si>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</si>
  <si>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</si>
  <si>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</si>
  <si>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</si>
  <si>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</si>
  <si>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</si>
  <si>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</si>
  <si>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</si>
  <si>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</si>
  <si>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</si>
  <si>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</si>
  <si>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</si>
  <si>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</si>
  <si>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</si>
  <si>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</si>
  <si>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</si>
  <si>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</si>
  <si>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</si>
  <si>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</si>
  <si>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</si>
  <si>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</si>
  <si>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</si>
  <si>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</si>
  <si>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</si>
  <si>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</si>
  <si>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</si>
  <si>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</si>
  <si>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</si>
  <si>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</si>
  <si>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</si>
  <si>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</si>
  <si>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</si>
  <si>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</si>
  <si>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</si>
  <si>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</si>
  <si>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</si>
  <si>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</si>
  <si>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</si>
  <si>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</si>
  <si>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</si>
  <si>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</si>
  <si>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</si>
  <si>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</si>
  <si>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</si>
  <si>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</si>
  <si>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</si>
  <si>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</si>
  <si>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</si>
  <si>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</si>
  <si>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</si>
  <si>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</si>
  <si>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</si>
  <si>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</si>
  <si>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</si>
  <si>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</si>
  <si>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</si>
  <si>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</si>
  <si>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</si>
  <si>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</si>
  <si>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</si>
  <si>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</si>
  <si>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</si>
  <si>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</si>
  <si>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</si>
  <si>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</si>
  <si>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</si>
  <si>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</si>
  <si>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</si>
  <si>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</si>
  <si>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</si>
  <si>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</si>
  <si>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</si>
  <si>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</si>
  <si>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</si>
  <si>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</si>
  <si>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</si>
  <si>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</si>
  <si>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</si>
  <si>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</si>
  <si>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</si>
  <si>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</si>
  <si>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</si>
  <si>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</si>
  <si>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</si>
  <si>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</si>
  <si>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</si>
  <si>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</si>
  <si>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</si>
  <si>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</si>
  <si>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</si>
  <si>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</si>
  <si>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</si>
  <si>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</si>
  <si>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</si>
  <si>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</si>
  <si>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</si>
  <si>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</si>
  <si>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</si>
  <si>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</si>
  <si>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</si>
  <si>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</si>
  <si>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</si>
  <si>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</si>
  <si>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</si>
  <si>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</si>
  <si>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</si>
  <si>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</si>
  <si>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</si>
  <si>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</si>
  <si>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</si>
  <si>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</si>
  <si>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</si>
  <si>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</si>
  <si>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</si>
  <si>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</si>
  <si>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</si>
  <si>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</si>
  <si>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</si>
  <si>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</si>
  <si>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</si>
  <si>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</si>
  <si>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</si>
  <si>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</si>
  <si>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</si>
  <si>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</si>
  <si>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</si>
  <si>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</si>
  <si>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</si>
  <si>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</si>
  <si>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</si>
  <si>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</si>
  <si>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</si>
  <si>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</si>
  <si>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</si>
  <si>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</si>
  <si>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</si>
  <si>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</si>
  <si>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</si>
  <si>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</si>
  <si>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</si>
  <si>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</si>
  <si>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</si>
  <si>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</si>
  <si>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</si>
  <si>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</si>
  <si>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</si>
  <si>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</si>
  <si>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</si>
  <si>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</si>
  <si>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</si>
  <si>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</si>
  <si>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</si>
  <si>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</si>
  <si>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</si>
  <si>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</si>
  <si>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</si>
  <si>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</si>
  <si>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</si>
  <si>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</si>
  <si>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</si>
  <si>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</si>
  <si>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</si>
  <si>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</si>
  <si>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</si>
  <si>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</si>
  <si>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</si>
  <si>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</si>
  <si>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</si>
  <si>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</si>
  <si>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</si>
  <si>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</si>
  <si>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</si>
  <si>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</si>
  <si>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</si>
  <si>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</si>
  <si>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</si>
  <si>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</si>
  <si>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</si>
  <si>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</si>
  <si>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</si>
  <si>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</si>
  <si>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</si>
  <si>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</si>
  <si>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</si>
  <si>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</si>
  <si>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</si>
  <si>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</si>
  <si>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</si>
  <si>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</si>
  <si>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</si>
  <si>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</si>
  <si>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</si>
  <si>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</si>
  <si>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</si>
  <si>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</si>
  <si>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</si>
  <si>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</si>
  <si>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</si>
  <si>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</si>
  <si>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</si>
  <si>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</si>
  <si>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</si>
  <si>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</si>
  <si>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</si>
  <si>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</si>
  <si>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</si>
  <si>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</si>
  <si>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</si>
  <si>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</si>
  <si>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</si>
  <si>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</si>
  <si>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</si>
  <si>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</si>
  <si>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</si>
  <si>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</si>
  <si>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</si>
  <si>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</si>
  <si>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</si>
  <si>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</si>
  <si>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</si>
  <si>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</si>
  <si>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</si>
  <si>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</si>
  <si>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</si>
  <si>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</si>
  <si>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</si>
  <si>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</si>
  <si>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</si>
  <si>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</si>
  <si>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</si>
  <si>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</si>
  <si>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</si>
  <si>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</si>
  <si>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</si>
  <si>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</si>
  <si>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</si>
  <si>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</si>
  <si>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</si>
  <si>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</si>
  <si>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</si>
  <si>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</si>
  <si>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</si>
  <si>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</si>
  <si>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</si>
  <si>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</si>
  <si>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</si>
  <si>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</si>
  <si>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</si>
  <si>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</si>
  <si>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</si>
  <si>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</si>
  <si>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</si>
  <si>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</si>
  <si>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</si>
  <si>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</si>
  <si>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</si>
  <si>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</si>
  <si>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</si>
  <si>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</si>
  <si>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</si>
  <si>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</si>
  <si>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</si>
  <si>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</si>
  <si>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</si>
  <si>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</si>
  <si>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</si>
  <si>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</si>
  <si>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</si>
  <si>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</si>
  <si>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</si>
  <si>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</si>
  <si>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</si>
  <si>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</si>
  <si>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</si>
  <si>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</si>
  <si>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</si>
  <si>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</si>
  <si>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</si>
  <si>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</si>
  <si>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</si>
  <si>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</si>
  <si>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</si>
  <si>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</si>
  <si>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</si>
  <si>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</si>
  <si>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</si>
  <si>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</si>
  <si>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</si>
  <si>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</si>
  <si>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</si>
  <si>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</si>
  <si>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</si>
  <si>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</si>
  <si>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</si>
  <si>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</si>
  <si>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</si>
  <si>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</si>
  <si>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</si>
  <si>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</si>
  <si>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</si>
  <si>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</si>
  <si>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</si>
  <si>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</si>
  <si>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</si>
  <si>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</si>
  <si>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</si>
  <si>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</si>
  <si>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</si>
  <si>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</si>
  <si>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</si>
  <si>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</si>
  <si>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</si>
  <si>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</si>
  <si>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</si>
  <si>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</si>
  <si>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</si>
  <si>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</si>
  <si>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</si>
  <si>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</si>
  <si>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</si>
  <si>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</si>
  <si>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</si>
  <si>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</si>
  <si>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</si>
  <si>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</si>
  <si>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</si>
  <si>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</si>
  <si>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</si>
  <si>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</si>
  <si>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</si>
  <si>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</si>
  <si>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</si>
  <si>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</si>
  <si>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</si>
  <si>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</si>
  <si>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</si>
  <si>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</si>
  <si>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</si>
  <si>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</si>
  <si>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</si>
  <si>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</si>
  <si>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</si>
  <si>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</si>
  <si>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</si>
  <si>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</si>
  <si>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</si>
  <si>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</si>
  <si>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</si>
  <si>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</si>
  <si>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</si>
  <si>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</si>
  <si>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</si>
  <si>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</si>
  <si>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</si>
  <si>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</si>
  <si>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</si>
  <si>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</si>
  <si>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</si>
  <si>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</si>
  <si>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</si>
  <si>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</si>
  <si>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</si>
  <si>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</si>
  <si>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</si>
  <si>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</si>
  <si>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</si>
  <si>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</si>
  <si>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</si>
  <si>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</si>
  <si>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</si>
  <si>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</si>
  <si>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</si>
  <si>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</si>
  <si>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</si>
  <si>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</si>
  <si>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</si>
  <si>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</si>
  <si>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</si>
  <si>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</si>
  <si>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</si>
  <si>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</si>
  <si>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</si>
  <si>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</si>
  <si>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</si>
  <si>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</si>
  <si>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</si>
  <si>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</si>
  <si>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</si>
  <si>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</si>
  <si>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</si>
  <si>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</si>
  <si>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</si>
  <si>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</si>
  <si>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</si>
  <si>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</si>
  <si>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</si>
  <si>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</si>
  <si>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</si>
  <si>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</si>
  <si>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</si>
  <si>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</si>
  <si>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</si>
  <si>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</si>
  <si>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</si>
  <si>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</si>
  <si>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</si>
  <si>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</si>
  <si>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</si>
  <si>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</si>
  <si>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</si>
  <si>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</si>
  <si>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</si>
  <si>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</si>
  <si>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</si>
  <si>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</si>
  <si>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</si>
  <si>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</si>
  <si>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</si>
  <si>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</si>
  <si>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</si>
  <si>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</si>
  <si>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</si>
  <si>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</si>
  <si>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</si>
  <si>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</si>
  <si>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</si>
  <si>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</si>
  <si>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</si>
  <si>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</si>
  <si>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</si>
  <si>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</si>
  <si>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</si>
  <si>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</si>
  <si>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</si>
  <si>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</si>
  <si>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</si>
  <si>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</si>
  <si>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</si>
  <si>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</si>
  <si>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</si>
  <si>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</si>
  <si>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</si>
  <si>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</si>
  <si>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</si>
  <si>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</si>
  <si>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</si>
  <si>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</si>
  <si>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</si>
  <si>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</si>
  <si>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</si>
  <si>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</si>
  <si>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</si>
  <si>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</si>
  <si>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</si>
  <si>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</si>
  <si>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</si>
  <si>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</si>
  <si>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</si>
  <si>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</si>
  <si>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</si>
  <si>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</si>
  <si>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</si>
  <si>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</si>
  <si>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</si>
  <si>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</si>
  <si>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</si>
  <si>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</si>
  <si>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</si>
  <si>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</si>
  <si>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</si>
  <si>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</si>
  <si>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</si>
  <si>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</si>
  <si>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</si>
  <si>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</si>
  <si>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</si>
  <si>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</si>
  <si>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</si>
  <si>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</si>
  <si>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</si>
  <si>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</si>
  <si>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</si>
  <si>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</si>
  <si>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</si>
  <si>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</si>
  <si>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</si>
  <si>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</si>
  <si>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</si>
  <si>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</si>
  <si>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</si>
  <si>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</si>
  <si>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</si>
  <si>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</si>
  <si>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</si>
  <si>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</si>
  <si>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</si>
  <si>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</si>
  <si>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</si>
  <si>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</si>
  <si>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</si>
  <si>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</si>
  <si>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</si>
  <si>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</si>
  <si>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</si>
  <si>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</si>
  <si>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</si>
  <si>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</si>
  <si>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</si>
  <si>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</si>
  <si>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</si>
  <si>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</si>
  <si>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</si>
  <si>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</si>
  <si>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</si>
  <si>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</si>
  <si>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</si>
  <si>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</si>
  <si>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</si>
  <si>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</si>
  <si>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</si>
  <si>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</si>
  <si>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</si>
  <si>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</si>
  <si>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</si>
  <si>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</si>
  <si>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</si>
  <si>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</si>
  <si>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</si>
  <si>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</si>
  <si>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</si>
  <si>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</si>
  <si>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</si>
  <si>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</si>
  <si>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</si>
  <si>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</si>
  <si>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</si>
  <si>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</si>
  <si>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</si>
  <si>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</si>
  <si>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</si>
  <si>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</si>
  <si>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</si>
  <si>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</si>
  <si>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</si>
  <si>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</si>
  <si>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</si>
  <si>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</si>
  <si>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</si>
  <si>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</si>
  <si>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</si>
  <si>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</si>
  <si>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</si>
  <si>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</si>
  <si>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</si>
  <si>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</si>
  <si>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</si>
  <si>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</si>
  <si>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</si>
  <si>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</si>
  <si>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</si>
  <si>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</si>
  <si>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</si>
  <si>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</si>
  <si>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</si>
  <si>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</si>
  <si>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</si>
  <si>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</si>
  <si>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</si>
  <si>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</si>
  <si>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</si>
  <si>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</si>
  <si>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</si>
  <si>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</si>
  <si>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</si>
  <si>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</si>
  <si>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</si>
  <si>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</si>
  <si>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</si>
  <si>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</si>
  <si>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</si>
  <si>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</si>
  <si>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</si>
  <si>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</si>
  <si>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</si>
  <si>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</si>
  <si>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</si>
  <si>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</si>
  <si>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</si>
  <si>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</si>
  <si>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</si>
  <si>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</si>
  <si>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</si>
  <si>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</si>
  <si>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</si>
  <si>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</si>
  <si>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</si>
  <si>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</si>
  <si>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</si>
  <si>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</si>
  <si>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</si>
  <si>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</si>
  <si>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</si>
  <si>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</si>
  <si>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</si>
  <si>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</si>
  <si>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</si>
  <si>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</si>
  <si>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</si>
  <si>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</si>
  <si>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</si>
  <si>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</si>
  <si>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</si>
  <si>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</si>
  <si>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</si>
  <si>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</si>
  <si>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</si>
  <si>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</si>
  <si>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</si>
  <si>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</si>
  <si>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</si>
  <si>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</si>
  <si>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</si>
  <si>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</si>
  <si>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</si>
  <si>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</si>
  <si>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</si>
  <si>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</si>
  <si>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</si>
  <si>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</si>
  <si>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</si>
  <si>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</si>
  <si>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</si>
  <si>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</si>
  <si>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</si>
  <si>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</si>
  <si>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</si>
  <si>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</si>
  <si>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</si>
  <si>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</si>
  <si>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</si>
  <si>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</si>
  <si>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</si>
  <si>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</si>
  <si>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</si>
  <si>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</si>
  <si>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</si>
  <si>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</si>
  <si>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</si>
  <si>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</si>
  <si>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</si>
  <si>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</si>
  <si>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</si>
  <si>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</si>
  <si>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</si>
  <si>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</si>
  <si>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</si>
  <si>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</si>
  <si>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</si>
  <si>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</si>
  <si>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</si>
  <si>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</si>
  <si>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</si>
  <si>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</si>
  <si>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</si>
  <si>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</si>
  <si>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</si>
  <si>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</si>
  <si>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</si>
  <si>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</si>
  <si>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</si>
  <si>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</si>
  <si>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</si>
  <si>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</si>
  <si>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</si>
  <si>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</si>
  <si>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</si>
  <si>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</si>
  <si>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</si>
  <si>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</si>
  <si>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</si>
  <si>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</si>
  <si>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</si>
  <si>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</si>
  <si>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</si>
  <si>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</si>
  <si>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</si>
  <si>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</si>
  <si>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</si>
  <si>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</si>
  <si>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</si>
  <si>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</si>
  <si>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</si>
  <si>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</si>
  <si>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</si>
  <si>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</si>
  <si>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</si>
  <si>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</si>
  <si>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</si>
  <si>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</si>
  <si>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</si>
  <si>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</si>
  <si>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</si>
  <si>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</si>
  <si>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</si>
  <si>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</si>
  <si>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</si>
  <si>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</si>
  <si>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</si>
  <si>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</si>
  <si>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</si>
  <si>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</si>
  <si>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</si>
  <si>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</si>
  <si>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</si>
  <si>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</si>
  <si>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</si>
  <si>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</si>
  <si>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</si>
  <si>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</si>
  <si>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</si>
  <si>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</si>
  <si>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</si>
  <si>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</si>
  <si>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</si>
  <si>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</si>
  <si>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</si>
  <si>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</si>
  <si>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</si>
  <si>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</si>
  <si>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</si>
  <si>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</si>
  <si>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</si>
  <si>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</si>
  <si>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</si>
  <si>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</si>
  <si>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</si>
  <si>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</si>
  <si>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</si>
  <si>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</si>
  <si>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</si>
  <si>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</si>
  <si>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</si>
  <si>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</si>
  <si>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</si>
  <si>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</si>
  <si>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</si>
  <si>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</si>
  <si>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</si>
  <si>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</si>
  <si>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</si>
  <si>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</si>
  <si>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</si>
  <si>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</si>
  <si>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</si>
  <si>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</si>
  <si>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</si>
  <si>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</si>
  <si>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</si>
  <si>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</si>
  <si>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</si>
  <si>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</si>
  <si>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</si>
  <si>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</si>
  <si>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</si>
  <si>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</si>
  <si>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</si>
  <si>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</si>
  <si>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</si>
  <si>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</si>
  <si>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</si>
  <si>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</si>
  <si>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</si>
  <si>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</si>
  <si>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</si>
  <si>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</si>
  <si>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</si>
  <si>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</si>
  <si>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</si>
  <si>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</si>
  <si>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</si>
  <si>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</si>
  <si>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</si>
  <si>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</si>
  <si>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</si>
  <si>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</si>
  <si>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</si>
  <si>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</si>
  <si>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</si>
  <si>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</si>
  <si>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</si>
  <si>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</si>
  <si>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</si>
  <si>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</si>
  <si>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</si>
  <si>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</si>
  <si>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</si>
  <si>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</si>
  <si>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</si>
  <si>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</si>
  <si>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</si>
  <si>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</si>
  <si>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</si>
  <si>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</si>
  <si>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</si>
  <si>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</si>
  <si>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</si>
  <si>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</si>
  <si>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</si>
  <si>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</si>
  <si>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</si>
  <si>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</si>
  <si>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</si>
  <si>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</si>
  <si>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</si>
  <si>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</si>
  <si>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</si>
  <si>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</si>
  <si>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</si>
  <si>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</si>
  <si>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</si>
  <si>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</si>
  <si>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</si>
  <si>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</si>
  <si>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</si>
  <si>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</si>
  <si>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</si>
  <si>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</si>
  <si>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</si>
  <si>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</si>
  <si>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</si>
  <si>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</si>
  <si>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</si>
  <si>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</si>
  <si>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</si>
  <si>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</si>
  <si>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</si>
  <si>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</si>
  <si>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</si>
  <si>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</si>
  <si>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</si>
  <si>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</si>
  <si>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</si>
  <si>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</si>
  <si>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</si>
  <si>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</si>
  <si>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</si>
  <si>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</si>
  <si>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</si>
  <si>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</si>
  <si>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</si>
  <si>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</si>
  <si>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</si>
  <si>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</si>
  <si>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</si>
  <si>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</si>
  <si>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</si>
  <si>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</si>
  <si>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</si>
  <si>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</si>
  <si>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</si>
  <si>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</si>
  <si>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</si>
  <si>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</si>
  <si>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</si>
  <si>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</si>
  <si>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</si>
  <si>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</si>
  <si>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</si>
  <si>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</si>
  <si>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</si>
  <si>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</si>
  <si>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</si>
  <si>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</si>
  <si>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</si>
  <si>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</si>
  <si>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</si>
  <si>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</si>
  <si>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</si>
  <si>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</si>
  <si>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</si>
  <si>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</si>
  <si>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</si>
  <si>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</si>
  <si>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</si>
  <si>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</si>
  <si>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</si>
  <si>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</si>
  <si>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</si>
  <si>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</si>
  <si>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</si>
  <si>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</si>
  <si>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</si>
  <si>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</si>
  <si>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</si>
  <si>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</si>
  <si>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</si>
  <si>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</si>
  <si>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</si>
  <si>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</si>
  <si>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</si>
  <si>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</si>
  <si>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</si>
  <si>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</si>
  <si>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</si>
  <si>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</si>
  <si>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</si>
  <si>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</si>
  <si>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</si>
  <si>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</si>
  <si>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</si>
  <si>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</si>
  <si>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</si>
  <si>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</si>
  <si>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</si>
  <si>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</si>
  <si>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</si>
  <si>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</si>
  <si>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</si>
  <si>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</si>
  <si>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</si>
  <si>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</si>
  <si>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</si>
  <si>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</si>
  <si>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</si>
  <si>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</si>
  <si>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</si>
  <si>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</si>
  <si>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</si>
  <si>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</si>
  <si>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</si>
  <si>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</si>
  <si>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</si>
  <si>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</si>
  <si>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</si>
  <si>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</si>
  <si>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</si>
  <si>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</si>
  <si>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</si>
  <si>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</si>
  <si>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</si>
  <si>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</si>
  <si>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</si>
  <si>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</si>
  <si>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</si>
  <si>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</si>
  <si>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</si>
  <si>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</si>
  <si>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</si>
  <si>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</si>
  <si>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</si>
  <si>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</si>
  <si>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</si>
  <si>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</si>
  <si>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</si>
  <si>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</si>
  <si>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</si>
  <si>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</si>
  <si>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</si>
  <si>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</si>
  <si>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</si>
  <si>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</si>
  <si>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</si>
  <si>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</si>
  <si>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</si>
  <si>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</si>
  <si>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</si>
  <si>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</si>
  <si>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</si>
  <si>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</si>
  <si>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</si>
  <si>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</si>
  <si>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</si>
  <si>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</si>
  <si>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</si>
  <si>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</si>
  <si>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</si>
  <si>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</si>
  <si>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</si>
  <si>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</si>
  <si>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</si>
  <si>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</si>
  <si>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</si>
  <si>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</si>
  <si>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</si>
  <si>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</si>
  <si>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</si>
  <si>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</si>
  <si>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</si>
  <si>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</si>
  <si>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</si>
  <si>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</si>
  <si>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</si>
  <si>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</si>
  <si>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</si>
  <si>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</si>
  <si>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</si>
  <si>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</si>
  <si>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</si>
  <si>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</si>
  <si>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</si>
  <si>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</si>
  <si>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</si>
  <si>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</si>
  <si>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</si>
  <si>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</si>
  <si>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</si>
  <si>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</si>
  <si>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</si>
  <si>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</si>
  <si>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</si>
  <si>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</si>
  <si>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</si>
  <si>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</si>
  <si>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</si>
  <si>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</si>
  <si>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</si>
  <si>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</si>
  <si>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</si>
  <si>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</si>
  <si>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</si>
  <si>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</si>
  <si>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</si>
  <si>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</si>
  <si>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</si>
  <si>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</si>
  <si>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</si>
  <si>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</si>
  <si>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</si>
  <si>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</si>
  <si>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</si>
  <si>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</si>
  <si>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</si>
  <si>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</si>
  <si>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</si>
  <si>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</si>
  <si>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</si>
  <si>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</si>
  <si>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</si>
  <si>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</si>
  <si>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</si>
  <si>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</si>
  <si>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</si>
  <si>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</si>
  <si>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</si>
  <si>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</si>
  <si>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</si>
  <si>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</si>
  <si>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</si>
  <si>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</si>
  <si>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</si>
  <si>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</si>
  <si>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</si>
  <si>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</si>
  <si>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</si>
  <si>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</si>
  <si>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</si>
  <si>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</si>
  <si>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</si>
  <si>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</si>
  <si>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</si>
  <si>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</si>
  <si>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</si>
  <si>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</si>
  <si>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</si>
  <si>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</si>
  <si>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</si>
  <si>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</si>
  <si>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</si>
  <si>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</si>
  <si>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</si>
  <si>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</si>
  <si>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</si>
  <si>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</si>
  <si>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</si>
  <si>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</si>
  <si>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</si>
  <si>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</si>
  <si>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</si>
  <si>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</si>
  <si>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</si>
  <si>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</si>
  <si>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</si>
  <si>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</si>
  <si>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</si>
  <si>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</si>
  <si>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</si>
  <si>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</si>
  <si>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</si>
  <si>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</si>
  <si>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</si>
  <si>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</si>
  <si>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</si>
  <si>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</si>
  <si>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</si>
  <si>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</si>
  <si>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</si>
  <si>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</si>
  <si>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</si>
  <si>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</si>
  <si>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</si>
  <si>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</si>
  <si>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</si>
  <si>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</si>
  <si>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</si>
  <si>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</si>
  <si>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</si>
  <si>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</si>
  <si>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</si>
  <si>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</si>
  <si>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</si>
  <si>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</si>
  <si>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</si>
  <si>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</si>
  <si>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</si>
  <si>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</si>
  <si>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</si>
  <si>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</si>
  <si>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</si>
  <si>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</si>
  <si>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</si>
  <si>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</si>
  <si>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</si>
  <si>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</si>
  <si>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</si>
  <si>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</si>
  <si>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</si>
  <si>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</si>
  <si>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</si>
  <si>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</si>
  <si>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</si>
  <si>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</si>
  <si>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</si>
  <si>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</si>
  <si>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</si>
  <si>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</si>
  <si>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</si>
  <si>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</si>
  <si>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</si>
  <si>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</si>
  <si>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</si>
  <si>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</si>
  <si>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</si>
  <si>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</si>
  <si>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</si>
  <si>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</si>
  <si>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</si>
  <si>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</si>
  <si>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</si>
  <si>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</si>
  <si>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</si>
  <si>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</si>
  <si>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</si>
  <si>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</si>
  <si>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</si>
  <si>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</si>
  <si>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</si>
  <si>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</si>
  <si>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</si>
  <si>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</si>
  <si>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</si>
  <si>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</si>
  <si>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</si>
  <si>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</si>
  <si>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</si>
  <si>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</si>
  <si>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</si>
  <si>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</si>
  <si>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</si>
  <si>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</si>
  <si>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</si>
  <si>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</si>
  <si>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</si>
  <si>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</si>
  <si>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</si>
  <si>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</si>
  <si>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</si>
  <si>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</si>
  <si>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</si>
  <si>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</si>
  <si>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</si>
  <si>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</si>
  <si>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</si>
  <si>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</si>
  <si>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</si>
  <si>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</si>
  <si>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</si>
  <si>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</si>
  <si>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</si>
  <si>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</si>
  <si>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</si>
  <si>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</si>
  <si>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</si>
  <si>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</si>
  <si>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</si>
  <si>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</si>
  <si>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</si>
  <si>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</si>
  <si>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</si>
  <si>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</si>
  <si>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</si>
  <si>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</si>
  <si>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</si>
  <si>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</si>
  <si>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</si>
  <si>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</si>
  <si>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</si>
  <si>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</si>
  <si>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</si>
  <si>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</si>
  <si>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</si>
  <si>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</si>
  <si>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</si>
  <si>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</si>
  <si>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</si>
  <si>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</si>
  <si>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</si>
  <si>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</si>
  <si>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</si>
  <si>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</si>
  <si>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</si>
  <si>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</si>
  <si>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</si>
  <si>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</si>
  <si>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</si>
  <si>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</si>
  <si>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</si>
  <si>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</si>
  <si>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</si>
  <si>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</si>
  <si>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</si>
  <si>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</si>
  <si>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</si>
  <si>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</si>
  <si>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</si>
  <si>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</si>
  <si>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</si>
  <si>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</si>
  <si>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</si>
  <si>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</si>
  <si>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</si>
  <si>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</si>
  <si>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</si>
  <si>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</si>
  <si>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</si>
  <si>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</si>
  <si>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</si>
  <si>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</si>
  <si>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</si>
  <si>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</si>
  <si>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</si>
  <si>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</si>
  <si>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</si>
  <si>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</si>
  <si>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</si>
  <si>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</si>
  <si>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</si>
  <si>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</si>
  <si>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</si>
  <si>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</si>
  <si>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</si>
  <si>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</si>
  <si>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</si>
  <si>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</si>
  <si>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</si>
  <si>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</si>
  <si>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</si>
  <si>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</si>
  <si>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</si>
  <si>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</si>
  <si>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</si>
  <si>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</si>
  <si>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</si>
  <si>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</si>
  <si>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</si>
  <si>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</si>
  <si>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</si>
  <si>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</si>
  <si>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</si>
  <si>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</si>
  <si>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</si>
  <si>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</si>
  <si>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</si>
  <si>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</si>
  <si>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</si>
  <si>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</si>
  <si>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</si>
  <si>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</si>
  <si>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</si>
  <si>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</si>
  <si>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</si>
  <si>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</si>
  <si>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</si>
  <si>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</si>
  <si>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</si>
  <si>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</si>
  <si>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</si>
  <si>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</si>
  <si>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</si>
  <si>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</si>
  <si>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</si>
  <si>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</si>
  <si>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</si>
  <si>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</si>
  <si>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</si>
  <si>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</si>
  <si>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</si>
  <si>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</si>
  <si>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</si>
  <si>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</si>
  <si>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</si>
  <si>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</si>
  <si>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</si>
  <si>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</si>
  <si>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</si>
  <si>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</si>
  <si>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</si>
  <si>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</si>
  <si>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</si>
  <si>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</si>
  <si>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</si>
  <si>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</si>
  <si>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</si>
  <si>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</si>
  <si>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</si>
  <si>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</si>
  <si>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</si>
  <si>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</si>
  <si>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</si>
  <si>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</si>
  <si>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</si>
  <si>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</si>
  <si>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</si>
  <si>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</si>
  <si>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</si>
  <si>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</si>
  <si>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</si>
  <si>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</si>
  <si>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</si>
  <si>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</si>
  <si>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</si>
  <si>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</si>
  <si>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</si>
  <si>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</si>
  <si>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</si>
  <si>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</si>
  <si>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</si>
  <si>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</si>
  <si>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</si>
  <si>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</si>
  <si>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</si>
  <si>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</si>
  <si>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</si>
  <si>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</si>
  <si>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</si>
  <si>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</si>
  <si>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</si>
  <si>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</si>
  <si>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</si>
  <si>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</si>
  <si>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</si>
  <si>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</si>
  <si>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</si>
  <si>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</si>
  <si>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</si>
  <si>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</si>
  <si>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</si>
  <si>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</si>
  <si>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</si>
  <si>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</si>
  <si>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</si>
  <si>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</si>
  <si>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</si>
  <si>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</si>
  <si>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</si>
  <si>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</si>
  <si>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</si>
  <si>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</si>
  <si>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</si>
  <si>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</si>
  <si>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</si>
  <si>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</si>
  <si>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</si>
  <si>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</si>
  <si>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</si>
  <si>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</si>
  <si>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</si>
  <si>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</si>
  <si>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</si>
  <si>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</si>
  <si>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</si>
  <si>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</si>
  <si>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</si>
  <si>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</si>
  <si>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</si>
  <si>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</si>
  <si>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</si>
  <si>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</si>
  <si>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</si>
  <si>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</si>
  <si>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</si>
  <si>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</si>
  <si>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</si>
  <si>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</si>
  <si>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</si>
  <si>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</si>
  <si>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</si>
  <si>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</si>
  <si>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</si>
  <si>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</si>
  <si>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</si>
  <si>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</si>
  <si>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</si>
  <si>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</si>
  <si>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</si>
  <si>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</si>
  <si>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</si>
  <si>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</si>
  <si>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</si>
  <si>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</si>
  <si>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</si>
  <si>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</si>
  <si>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</si>
  <si>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</si>
  <si>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</si>
  <si>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</si>
  <si>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</si>
  <si>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</si>
  <si>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</si>
  <si>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</si>
  <si>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</si>
  <si>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</si>
  <si>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</si>
  <si>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</si>
  <si>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</si>
  <si>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</si>
  <si>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</si>
  <si>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</si>
  <si>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</si>
  <si>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</si>
  <si>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</si>
  <si>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</si>
  <si>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</si>
  <si>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</si>
  <si>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</si>
  <si>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</si>
  <si>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</si>
  <si>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</si>
  <si>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</si>
  <si>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</si>
  <si>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</si>
  <si>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</si>
  <si>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</si>
  <si>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</si>
  <si>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</si>
  <si>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</si>
  <si>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</si>
  <si>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</si>
  <si>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</si>
  <si>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</si>
  <si>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</si>
  <si>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</si>
  <si>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</si>
  <si>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</si>
  <si>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</si>
  <si>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</si>
  <si>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</si>
  <si>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</si>
  <si>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</si>
  <si>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</si>
  <si>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</si>
  <si>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</si>
  <si>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</si>
  <si>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</si>
  <si>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</si>
  <si>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</si>
  <si>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</si>
  <si>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</si>
  <si>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</si>
  <si>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</si>
  <si>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</si>
  <si>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</si>
  <si>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</si>
  <si>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</si>
  <si>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</si>
  <si>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</si>
  <si>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</si>
  <si>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</si>
  <si>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</si>
  <si>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</si>
  <si>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</si>
  <si>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</si>
  <si>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</si>
  <si>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</si>
  <si>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</si>
  <si>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</si>
  <si>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</si>
  <si>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</si>
  <si>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</si>
  <si>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</si>
  <si>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</si>
  <si>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</si>
  <si>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</si>
  <si>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</si>
  <si>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</si>
  <si>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</si>
  <si>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</si>
  <si>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</si>
  <si>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</si>
  <si>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</si>
  <si>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</si>
  <si>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</si>
  <si>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</si>
  <si>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</si>
  <si>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</si>
  <si>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</si>
  <si>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</si>
  <si>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</si>
  <si>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</si>
  <si>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</si>
  <si>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</si>
  <si>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</si>
  <si>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</si>
  <si>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</si>
  <si>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</si>
  <si>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</si>
  <si>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</si>
  <si>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</si>
  <si>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</si>
  <si>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</si>
  <si>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</si>
  <si>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</si>
  <si>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</si>
  <si>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</si>
  <si>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</si>
  <si>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</si>
  <si>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</si>
  <si>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</si>
  <si>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</si>
  <si>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</si>
  <si>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</si>
  <si>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</si>
  <si>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</si>
  <si>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</si>
  <si>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</si>
  <si>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</si>
  <si>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</si>
  <si>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</si>
  <si>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</si>
  <si>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</si>
  <si>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</si>
  <si>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</si>
  <si>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</si>
  <si>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</si>
  <si>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</si>
  <si>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</si>
  <si>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</si>
  <si>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</si>
  <si>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</si>
  <si>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</si>
  <si>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</si>
  <si>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</si>
  <si>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</si>
  <si>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</si>
  <si>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</si>
  <si>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</si>
  <si>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</si>
  <si>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</si>
  <si>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</si>
  <si>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</si>
  <si>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</si>
  <si>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</si>
  <si>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</si>
  <si>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</si>
  <si>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</si>
  <si>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</si>
  <si>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</si>
  <si>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</si>
  <si>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</si>
  <si>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</si>
  <si>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</si>
  <si>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</si>
  <si>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</si>
  <si>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</si>
  <si>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</si>
  <si>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</si>
  <si>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</si>
  <si>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</si>
  <si>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</si>
  <si>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</si>
  <si>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</si>
  <si>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</si>
  <si>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</si>
  <si>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</si>
  <si>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</si>
  <si>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</si>
  <si>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</si>
  <si>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</si>
  <si>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</si>
  <si>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</si>
  <si>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</si>
  <si>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</si>
  <si>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</si>
  <si>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</si>
  <si>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</si>
  <si>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</si>
  <si>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</si>
  <si>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</si>
  <si>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</si>
  <si>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</si>
  <si>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</si>
  <si>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</si>
  <si>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</si>
  <si>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</si>
  <si>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</si>
  <si>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</si>
  <si>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</si>
  <si>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</si>
  <si>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</si>
  <si>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</si>
  <si>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</si>
  <si>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</si>
  <si>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</si>
  <si>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</si>
  <si>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</si>
  <si>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</si>
  <si>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</si>
  <si>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</si>
  <si>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</si>
  <si>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</si>
  <si>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</si>
  <si>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</si>
  <si>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</si>
  <si>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</si>
  <si>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</si>
  <si>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</si>
  <si>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</si>
  <si>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</si>
  <si>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</si>
  <si>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</si>
  <si>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</si>
  <si>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</si>
  <si>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</si>
  <si>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</si>
  <si>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</si>
  <si>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</si>
  <si>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</si>
  <si>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</si>
  <si>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</si>
  <si>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</si>
  <si>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</si>
  <si>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</si>
  <si>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</si>
  <si>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</si>
  <si>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</si>
  <si>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</si>
  <si>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</si>
  <si>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</si>
  <si>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</si>
  <si>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</si>
  <si>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</si>
  <si>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</si>
  <si>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</si>
  <si>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</si>
  <si>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</si>
  <si>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</si>
  <si>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</si>
  <si>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</si>
  <si>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</si>
  <si>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</si>
  <si>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</si>
  <si>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</si>
  <si>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</si>
  <si>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</si>
  <si>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</si>
  <si>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</si>
  <si>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</si>
  <si>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</si>
  <si>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</si>
  <si>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</si>
  <si>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</si>
  <si>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</si>
  <si>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</si>
  <si>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</si>
  <si>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</si>
  <si>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</si>
  <si>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</si>
  <si>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</si>
  <si>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</si>
  <si>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</si>
  <si>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</si>
  <si>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</si>
  <si>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</si>
  <si>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</si>
  <si>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</si>
  <si>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</si>
  <si>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</si>
  <si>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</si>
  <si>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</si>
  <si>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</si>
  <si>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</si>
  <si>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</si>
  <si>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</si>
  <si>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</si>
  <si>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</si>
  <si>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</si>
  <si>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</si>
  <si>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</si>
  <si>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</si>
  <si>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</si>
  <si>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</si>
  <si>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</si>
  <si>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</si>
  <si>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</si>
  <si>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</si>
  <si>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</si>
  <si>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</si>
  <si>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</si>
  <si>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</si>
  <si>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</si>
  <si>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</si>
  <si>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</si>
  <si>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</si>
  <si>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</si>
  <si>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</si>
  <si>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</si>
  <si>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</si>
  <si>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</si>
  <si>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</si>
  <si>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</si>
  <si>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</si>
  <si>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</si>
  <si>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</si>
  <si>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</si>
  <si>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</si>
  <si>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</si>
  <si>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</si>
  <si>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</si>
  <si>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</si>
  <si>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</si>
  <si>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</si>
  <si>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</si>
  <si>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</si>
  <si>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</si>
  <si>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</si>
  <si>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</si>
  <si>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</si>
  <si>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</si>
  <si>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</si>
  <si>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</si>
  <si>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</si>
  <si>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</si>
  <si>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</si>
  <si>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</si>
  <si>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</si>
  <si>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</si>
  <si>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</si>
  <si>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</si>
  <si>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</si>
  <si>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</si>
  <si>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</si>
  <si>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</si>
  <si>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</si>
  <si>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</si>
  <si>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</si>
  <si>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</si>
  <si>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</si>
  <si>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</si>
  <si>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</si>
  <si>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</si>
  <si>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</si>
  <si>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</si>
  <si>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</si>
  <si>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</si>
  <si>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</si>
  <si>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</si>
  <si>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</si>
  <si>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</si>
  <si>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</si>
  <si>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</si>
  <si>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</si>
  <si>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</si>
  <si>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</si>
  <si>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</si>
  <si>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</si>
  <si>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</si>
  <si>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</si>
  <si>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</si>
  <si>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</si>
  <si>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</si>
  <si>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</si>
  <si>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</si>
  <si>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</si>
  <si>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</si>
  <si>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</si>
  <si>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</si>
  <si>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</si>
  <si>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</si>
  <si>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</si>
  <si>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</si>
  <si>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</si>
  <si>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</si>
  <si>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</si>
  <si>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</si>
  <si>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</si>
  <si>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</si>
  <si>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</si>
  <si>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</si>
  <si>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</si>
  <si>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</si>
  <si>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</si>
  <si>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</si>
  <si>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</si>
  <si>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</si>
  <si>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</si>
  <si>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</si>
  <si>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</si>
  <si>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</si>
  <si>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</si>
  <si>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</si>
  <si>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</si>
  <si>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</si>
  <si>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</si>
  <si>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</si>
  <si>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</si>
  <si>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</si>
  <si>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</si>
  <si>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</si>
  <si>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</si>
  <si>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</si>
  <si>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</si>
  <si>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</si>
  <si>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</si>
  <si>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</si>
  <si>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</si>
  <si>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</si>
  <si>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</si>
  <si>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</si>
  <si>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</si>
  <si>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</si>
  <si>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</si>
  <si>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</si>
  <si>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</si>
  <si>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</si>
  <si>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</si>
  <si>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</si>
  <si>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</si>
  <si>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</si>
  <si>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</si>
  <si>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</si>
  <si>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</si>
  <si>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</si>
  <si>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</si>
  <si>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</si>
  <si>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</si>
  <si>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</si>
  <si>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</si>
  <si>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</si>
  <si>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</si>
  <si>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</si>
  <si>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</si>
  <si>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</si>
  <si>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</si>
  <si>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</si>
  <si>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</si>
  <si>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</si>
  <si>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</si>
  <si>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</si>
  <si>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</si>
  <si>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</si>
  <si>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</si>
  <si>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</si>
  <si>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</si>
  <si>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</si>
  <si>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</si>
  <si>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</si>
  <si>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</si>
  <si>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</si>
  <si>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</si>
  <si>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</si>
  <si>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</si>
  <si>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</si>
  <si>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</si>
  <si>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</si>
  <si>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</si>
  <si>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</si>
  <si>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</si>
  <si>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</si>
  <si>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</si>
  <si>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</si>
  <si>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</si>
  <si>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</si>
  <si>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</si>
  <si>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</si>
  <si>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</si>
  <si>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</si>
  <si>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</si>
  <si>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</si>
  <si>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</si>
  <si>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</si>
  <si>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</si>
  <si>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</si>
  <si>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</si>
  <si>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</si>
  <si>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</si>
  <si>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</si>
  <si>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</si>
  <si>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</si>
  <si>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</si>
  <si>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</si>
  <si>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</si>
  <si>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</si>
  <si>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</si>
  <si>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</si>
  <si>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</si>
  <si>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</si>
  <si>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</si>
  <si>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</si>
  <si>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</si>
  <si>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</si>
  <si>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</si>
  <si>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</si>
  <si>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</si>
  <si>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</si>
  <si>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</si>
  <si>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</si>
  <si>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</si>
  <si>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</si>
  <si>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</si>
  <si>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</si>
  <si>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</si>
  <si>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</si>
  <si>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</si>
  <si>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</si>
  <si>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</si>
  <si>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</si>
  <si>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</si>
  <si>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</si>
  <si>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</si>
  <si>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</si>
  <si>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</si>
  <si>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</si>
  <si>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</si>
  <si>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</si>
  <si>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</si>
  <si>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</si>
  <si>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</si>
  <si>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</si>
  <si>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</si>
  <si>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</si>
  <si>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</si>
  <si>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</si>
  <si>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</si>
  <si>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</si>
  <si>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</si>
  <si>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</si>
  <si>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</si>
  <si>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</si>
  <si>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</si>
  <si>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</si>
  <si>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</si>
  <si>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</si>
  <si>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</si>
  <si>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</si>
  <si>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</si>
  <si>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</si>
  <si>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</si>
  <si>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</si>
  <si>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</si>
  <si>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</si>
  <si>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</si>
  <si>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</si>
  <si>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</si>
  <si>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</si>
  <si>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</si>
  <si>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</si>
  <si>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</si>
  <si>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</si>
  <si>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</si>
  <si>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</si>
  <si>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</si>
  <si>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</si>
  <si>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</si>
  <si>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</si>
  <si>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</si>
  <si>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</si>
  <si>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</si>
  <si>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</si>
  <si>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</si>
  <si>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</si>
  <si>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</si>
  <si>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</si>
  <si>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</si>
  <si>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</si>
  <si>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</si>
  <si>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</si>
  <si>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</si>
  <si>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</si>
  <si>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</si>
  <si>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</si>
  <si>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</si>
  <si>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</si>
  <si>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</si>
  <si>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</si>
  <si>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</si>
  <si>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</si>
  <si>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</si>
  <si>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</si>
  <si>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</si>
  <si>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</si>
  <si>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</si>
  <si>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</si>
  <si>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</si>
  <si>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</si>
  <si>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</si>
  <si>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</si>
  <si>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</si>
  <si>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</si>
  <si>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</si>
  <si>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</si>
  <si>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</si>
  <si>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</si>
  <si>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</si>
  <si>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</si>
  <si>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</si>
  <si>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</si>
  <si>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</si>
  <si>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</si>
  <si>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</si>
  <si>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</si>
  <si>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</si>
  <si>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</si>
  <si>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</si>
  <si>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</si>
  <si>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</si>
  <si>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</si>
  <si>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</si>
  <si>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</si>
  <si>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</si>
  <si>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</si>
  <si>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</si>
  <si>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</si>
  <si>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</si>
  <si>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</si>
  <si>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</si>
  <si>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</si>
  <si>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</si>
  <si>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</si>
  <si>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</si>
  <si>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</si>
  <si>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</si>
  <si>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</si>
  <si>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</si>
  <si>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</si>
  <si>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</si>
  <si>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</si>
  <si>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</si>
  <si>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</si>
  <si>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</si>
  <si>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</si>
  <si>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</si>
  <si>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</si>
  <si>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</si>
  <si>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</si>
  <si>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</si>
  <si>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</si>
  <si>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</si>
  <si>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</si>
  <si>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</si>
  <si>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</si>
  <si>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</si>
  <si>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</si>
  <si>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</si>
  <si>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</si>
  <si>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</si>
  <si>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</si>
  <si>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</si>
  <si>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</si>
  <si>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</si>
  <si>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</si>
  <si>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</si>
  <si>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</si>
  <si>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</si>
  <si>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</si>
  <si>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</si>
  <si>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</si>
  <si>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</si>
  <si>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</si>
  <si>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</si>
  <si>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</si>
  <si>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</si>
  <si>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</si>
  <si>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</si>
  <si>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</si>
  <si>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</si>
  <si>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</si>
  <si>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</si>
  <si>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</si>
  <si>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</si>
  <si>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</si>
  <si>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</si>
  <si>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</si>
  <si>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</si>
  <si>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</si>
  <si>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</si>
  <si>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</si>
  <si>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</si>
  <si>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</si>
  <si>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</si>
  <si>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</si>
  <si>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</si>
  <si>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</si>
  <si>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</si>
  <si>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</si>
  <si>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</si>
  <si>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</si>
  <si>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</si>
  <si>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</si>
  <si>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</si>
  <si>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</si>
  <si>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</si>
  <si>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</si>
  <si>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</si>
  <si>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</si>
  <si>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</si>
  <si>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</si>
  <si>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</si>
  <si>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</si>
  <si>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</si>
  <si>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</si>
  <si>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</si>
  <si>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</si>
  <si>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</si>
  <si>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</si>
  <si>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</si>
  <si>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</si>
  <si>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</si>
  <si>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</si>
  <si>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</si>
  <si>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</si>
  <si>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</si>
  <si>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</si>
  <si>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</si>
  <si>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</si>
  <si>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</si>
  <si>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</si>
  <si>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</si>
  <si>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</si>
  <si>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</si>
  <si>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</si>
  <si>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</si>
  <si>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</si>
  <si>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</si>
  <si>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</si>
  <si>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</si>
  <si>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</si>
  <si>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</si>
  <si>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</si>
  <si>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</si>
  <si>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</si>
  <si>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</si>
  <si>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</si>
  <si>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</si>
  <si>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</si>
  <si>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</si>
  <si>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</si>
  <si>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</si>
  <si>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</si>
  <si>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</si>
  <si>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</si>
  <si>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</si>
  <si>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</si>
  <si>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</si>
  <si>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</si>
  <si>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</si>
  <si>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</si>
  <si>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</si>
  <si>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</si>
  <si>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</si>
  <si>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</si>
  <si>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</si>
  <si>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</si>
  <si>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</si>
  <si>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</si>
  <si>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</si>
  <si>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</si>
  <si>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</si>
  <si>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</si>
  <si>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</si>
  <si>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</si>
  <si>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</si>
  <si>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</si>
  <si>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</si>
  <si>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</si>
  <si>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</si>
  <si>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</si>
  <si>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</si>
  <si>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</si>
  <si>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</si>
  <si>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</si>
  <si>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</si>
  <si>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</si>
  <si>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</si>
  <si>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</si>
  <si>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</si>
  <si>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</si>
  <si>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</si>
  <si>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</si>
  <si>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</si>
  <si>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</si>
  <si>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</si>
  <si>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</si>
  <si>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</si>
  <si>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</si>
  <si>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</si>
  <si>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</si>
  <si>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</si>
  <si>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</si>
  <si>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</si>
  <si>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</si>
  <si>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</si>
  <si>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</si>
  <si>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</si>
  <si>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</si>
  <si>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</si>
  <si>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</si>
  <si>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</si>
  <si>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</si>
  <si>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</si>
  <si>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</si>
  <si>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</si>
  <si>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</si>
  <si>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</si>
  <si>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</si>
  <si>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</si>
  <si>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</si>
  <si>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</si>
  <si>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</si>
  <si>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</si>
  <si>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</si>
  <si>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</si>
  <si>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</si>
  <si>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</si>
  <si>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</si>
  <si>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</si>
  <si>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</si>
  <si>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</si>
  <si>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</si>
  <si>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</si>
  <si>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</si>
  <si>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</si>
  <si>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</si>
  <si>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</si>
  <si>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</si>
  <si>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</si>
  <si>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</si>
  <si>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</si>
  <si>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</si>
  <si>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</si>
  <si>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</si>
  <si>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</si>
  <si>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</si>
  <si>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</si>
  <si>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</si>
  <si>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</si>
  <si>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</si>
  <si>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</si>
  <si>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</si>
  <si>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</si>
  <si>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</si>
  <si>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</si>
  <si>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</si>
  <si>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</si>
  <si>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</si>
  <si>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</si>
  <si>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</si>
  <si>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</si>
  <si>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</si>
  <si>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</si>
  <si>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</si>
  <si>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</si>
  <si>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</si>
  <si>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</si>
  <si>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</si>
  <si>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</si>
  <si>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</si>
  <si>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</si>
  <si>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</si>
  <si>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</si>
  <si>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</si>
  <si>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</si>
  <si>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</si>
  <si>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</si>
  <si>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</si>
  <si>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</si>
  <si>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</si>
  <si>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</si>
  <si>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</si>
  <si>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</si>
  <si>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</si>
  <si>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</si>
  <si>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</si>
  <si>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</si>
  <si>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</si>
  <si>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</si>
  <si>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</si>
  <si>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</si>
  <si>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</si>
  <si>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</si>
  <si>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</si>
  <si>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</si>
  <si>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</si>
  <si>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</si>
  <si>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</si>
  <si>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</si>
  <si>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</si>
  <si>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</si>
  <si>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</si>
  <si>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</si>
  <si>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</si>
  <si>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</si>
  <si>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</si>
  <si>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</si>
  <si>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</si>
  <si>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</si>
  <si>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</si>
  <si>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</si>
  <si>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</si>
  <si>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</si>
  <si>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</si>
  <si>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</si>
  <si>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</si>
  <si>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</si>
  <si>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</si>
  <si>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</si>
  <si>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</si>
  <si>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</si>
  <si>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</si>
  <si>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</si>
  <si>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</si>
  <si>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</si>
  <si>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</si>
  <si>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</si>
  <si>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</si>
  <si>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</si>
  <si>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</si>
  <si>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</si>
  <si>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</si>
  <si>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</si>
  <si>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</si>
  <si>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</si>
  <si>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</si>
  <si>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</si>
  <si>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</si>
  <si>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</si>
  <si>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</si>
  <si>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</si>
  <si>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</si>
  <si>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</si>
  <si>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</si>
  <si>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</si>
  <si>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</si>
  <si>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</si>
  <si>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</si>
  <si>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</si>
  <si>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</si>
  <si>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</si>
  <si>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</si>
  <si>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</si>
  <si>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</si>
  <si>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</si>
  <si>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</si>
  <si>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</si>
  <si>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</si>
  <si>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</si>
  <si>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</si>
  <si>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</si>
  <si>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</si>
  <si>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</si>
  <si>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</si>
  <si>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</si>
  <si>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</si>
  <si>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</si>
  <si>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</si>
  <si>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</si>
  <si>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</si>
  <si>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</si>
  <si>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</si>
  <si>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</si>
  <si>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</si>
  <si>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</si>
  <si>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</si>
  <si>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</si>
  <si>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</si>
  <si>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</si>
  <si>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</si>
  <si>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</si>
  <si>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</si>
  <si>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</si>
  <si>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</si>
  <si>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</si>
  <si>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</si>
  <si>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</si>
  <si>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</si>
  <si>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</si>
  <si>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</si>
  <si>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</si>
  <si>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</si>
  <si>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</si>
  <si>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</si>
  <si>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</si>
  <si>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</si>
  <si>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</si>
  <si>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</si>
  <si>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</si>
  <si>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</si>
  <si>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</si>
  <si>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</si>
  <si>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</si>
  <si>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</si>
  <si>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</si>
  <si>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</si>
  <si>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</si>
  <si>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</si>
  <si>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</si>
  <si>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</si>
  <si>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</si>
  <si>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</si>
  <si>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</si>
  <si>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</si>
  <si>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</si>
  <si>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</si>
  <si>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</si>
  <si>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</si>
  <si>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</si>
  <si>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</si>
  <si>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</si>
  <si>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</si>
  <si>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</si>
  <si>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</si>
  <si>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</si>
  <si>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</si>
  <si>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</si>
  <si>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</si>
  <si>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</si>
  <si>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</si>
  <si>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</si>
  <si>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</si>
  <si>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</si>
  <si>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</si>
  <si>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</si>
  <si>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</si>
  <si>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</si>
  <si>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</si>
  <si>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</si>
  <si>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</si>
  <si>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</si>
  <si>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</si>
  <si>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</si>
  <si>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</si>
  <si>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</si>
  <si>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</si>
  <si>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</si>
  <si>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</si>
  <si>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</si>
  <si>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</si>
  <si>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</si>
  <si>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</si>
  <si>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</si>
  <si>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</si>
  <si>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</si>
  <si>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</si>
  <si>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</si>
  <si>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</si>
  <si>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</si>
  <si>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</si>
  <si>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</si>
  <si>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</si>
  <si>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</si>
  <si>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</si>
  <si>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</si>
  <si>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</si>
  <si>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</si>
  <si>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</si>
  <si>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</si>
  <si>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</si>
  <si>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</si>
  <si>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</si>
  <si>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</si>
  <si>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</si>
  <si>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</si>
  <si>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</si>
  <si>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</si>
  <si>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</si>
  <si>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</si>
  <si>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</si>
  <si>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</si>
  <si>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</si>
  <si>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</si>
  <si>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</si>
  <si>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</si>
  <si>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</si>
  <si>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</si>
  <si>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</si>
  <si>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</si>
  <si>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</si>
  <si>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</si>
  <si>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</si>
  <si>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</si>
  <si>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</si>
  <si>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</si>
  <si>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</si>
  <si>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</si>
  <si>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</si>
  <si>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</si>
  <si>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</si>
  <si>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</si>
  <si>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</si>
  <si>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</si>
  <si>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</si>
  <si>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</si>
  <si>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</si>
  <si>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</si>
  <si>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</si>
  <si>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</si>
  <si>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</si>
  <si>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</si>
  <si>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</si>
  <si>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</si>
  <si>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</si>
  <si>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</si>
  <si>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</si>
  <si>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</si>
  <si>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</si>
  <si>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</si>
  <si>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</si>
  <si>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</si>
  <si>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</si>
  <si>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</si>
  <si>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</si>
  <si>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</si>
  <si>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</si>
  <si>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</si>
  <si>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</si>
  <si>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</si>
  <si>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</si>
  <si>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</si>
  <si>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</si>
  <si>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</si>
  <si>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</si>
  <si>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</si>
  <si>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</si>
  <si>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</si>
  <si>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</si>
  <si>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</si>
  <si>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</si>
  <si>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</si>
  <si>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</si>
  <si>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</si>
  <si>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</si>
  <si>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</si>
  <si>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</si>
  <si>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</si>
  <si>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</si>
  <si>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</si>
  <si>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</si>
  <si>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</si>
  <si>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</si>
  <si>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</si>
  <si>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</si>
  <si>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</si>
  <si>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</si>
  <si>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</si>
  <si>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</si>
  <si>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</si>
  <si>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</si>
  <si>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</si>
  <si>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</si>
  <si>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</si>
  <si>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</si>
  <si>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</si>
  <si>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</si>
  <si>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</si>
  <si>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</si>
  <si>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</si>
  <si>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</si>
  <si>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</si>
  <si>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</si>
  <si>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</si>
  <si>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</si>
  <si>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</si>
  <si>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</si>
  <si>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</si>
  <si>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</si>
  <si>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</si>
  <si>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</si>
  <si>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</si>
  <si>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</si>
  <si>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</si>
  <si>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</si>
  <si>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</si>
  <si>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</si>
  <si>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</si>
  <si>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</si>
  <si>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</si>
  <si>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</si>
  <si>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</si>
  <si>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</si>
  <si>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</si>
  <si>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</si>
  <si>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</si>
  <si>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</si>
  <si>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</si>
  <si>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</si>
  <si>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</si>
  <si>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</si>
  <si>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</si>
  <si>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</si>
  <si>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</si>
  <si>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</si>
  <si>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</si>
  <si>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</si>
  <si>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</si>
  <si>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</si>
  <si>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</si>
  <si>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</si>
  <si>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</si>
  <si>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</si>
  <si>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</si>
  <si>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</si>
  <si>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</si>
  <si>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</si>
  <si>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</si>
  <si>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</si>
  <si>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</si>
  <si>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</si>
  <si>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</si>
  <si>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</si>
  <si>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</si>
  <si>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</si>
  <si>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</si>
  <si>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</si>
  <si>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</si>
  <si>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</si>
  <si>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</si>
  <si>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</si>
  <si>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</si>
  <si>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</si>
  <si>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</si>
  <si>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</si>
  <si>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</si>
  <si>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</si>
  <si>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</si>
  <si>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</si>
  <si>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</si>
  <si>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</si>
  <si>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</si>
  <si>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</si>
  <si>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</si>
  <si>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</si>
  <si>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</si>
  <si>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</si>
  <si>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</si>
  <si>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</si>
  <si>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</si>
  <si>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</si>
  <si>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</si>
  <si>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</si>
  <si>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</si>
  <si>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</si>
  <si>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</si>
  <si>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</si>
  <si>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</si>
  <si>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</si>
  <si>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</si>
  <si>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</si>
  <si>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</si>
  <si>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</si>
  <si>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</si>
  <si>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</si>
  <si>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</si>
  <si>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</si>
  <si>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</si>
  <si>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</si>
  <si>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</si>
  <si>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</si>
  <si>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</si>
  <si>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</si>
  <si>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</si>
  <si>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</si>
  <si>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</si>
  <si>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</si>
  <si>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</si>
  <si>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</si>
  <si>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</si>
  <si>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</si>
  <si>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</si>
  <si>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</si>
  <si>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</si>
  <si>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</si>
  <si>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</si>
  <si>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</si>
  <si>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</si>
  <si>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</si>
  <si>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</si>
  <si>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</si>
  <si>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</si>
  <si>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</si>
  <si>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</si>
  <si>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</si>
  <si>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</si>
  <si>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</si>
  <si>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</si>
  <si>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</si>
  <si>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</si>
  <si>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</si>
  <si>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</si>
  <si>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</si>
  <si>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</si>
  <si>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</si>
  <si>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</si>
  <si>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</si>
  <si>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</si>
  <si>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</si>
  <si>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</si>
  <si>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</si>
  <si>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</si>
  <si>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</si>
  <si>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</si>
  <si>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</si>
  <si>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</si>
  <si>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</si>
  <si>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</si>
  <si>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</si>
  <si>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</si>
  <si>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</si>
  <si>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</si>
  <si>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</si>
  <si>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</si>
  <si>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</si>
  <si>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</si>
  <si>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</si>
  <si>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</si>
  <si>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</si>
  <si>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</si>
  <si>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</si>
  <si>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</si>
  <si>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</si>
  <si>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</si>
  <si>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</si>
  <si>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</si>
  <si>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</si>
  <si>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</si>
  <si>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</si>
  <si>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</si>
  <si>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</si>
  <si>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</si>
  <si>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</si>
  <si>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</si>
  <si>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</si>
  <si>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</si>
  <si>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</si>
  <si>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</si>
  <si>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</si>
  <si>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</si>
  <si>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</si>
  <si>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</si>
  <si>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</si>
  <si>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</si>
  <si>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</si>
  <si>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</si>
  <si>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</si>
  <si>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</si>
  <si>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</si>
  <si>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</si>
  <si>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</si>
  <si>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</si>
  <si>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</si>
  <si>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</si>
  <si>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</si>
  <si>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</si>
  <si>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</si>
  <si>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</si>
  <si>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</si>
  <si>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</si>
  <si>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</si>
  <si>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</si>
  <si>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</si>
  <si>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</si>
  <si>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</si>
  <si>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</si>
  <si>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</si>
  <si>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</si>
  <si>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</si>
  <si>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</si>
  <si>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</si>
  <si>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</si>
  <si>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</si>
  <si>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</si>
  <si>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</si>
  <si>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</si>
  <si>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</si>
  <si>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</si>
  <si>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</si>
  <si>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</si>
  <si>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</si>
  <si>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</si>
  <si>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</si>
  <si>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</si>
  <si>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</si>
  <si>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</si>
  <si>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</si>
  <si>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</si>
  <si>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</si>
  <si>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</si>
  <si>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</si>
  <si>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</si>
  <si>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</si>
  <si>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</si>
  <si>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</si>
  <si>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</si>
  <si>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</si>
  <si>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</si>
  <si>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</si>
  <si>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</si>
  <si>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</si>
  <si>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</si>
  <si>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</si>
  <si>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</si>
  <si>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</si>
  <si>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</si>
  <si>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</si>
  <si>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</si>
  <si>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</si>
  <si>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</si>
  <si>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</si>
  <si>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</si>
  <si>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</si>
  <si>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</si>
  <si>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</si>
  <si>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</si>
  <si>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</si>
  <si>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</si>
  <si>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</si>
  <si>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</si>
  <si>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</si>
  <si>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</si>
  <si>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</si>
  <si>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</si>
  <si>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</si>
  <si>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</si>
  <si>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</si>
  <si>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</si>
  <si>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</si>
  <si>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</si>
  <si>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</si>
  <si>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</si>
  <si>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</si>
  <si>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</si>
  <si>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</si>
  <si>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</si>
  <si>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</si>
  <si>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</si>
  <si>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</si>
  <si>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</si>
  <si>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</si>
  <si>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</si>
  <si>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</si>
  <si>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</si>
  <si>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</si>
  <si>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</si>
  <si>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</si>
  <si>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</si>
  <si>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</si>
  <si>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</si>
  <si>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</si>
  <si>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</si>
  <si>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</si>
  <si>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</si>
  <si>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</si>
  <si>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</si>
  <si>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</si>
  <si>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</si>
  <si>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</si>
  <si>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</si>
  <si>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</si>
  <si>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</si>
  <si>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</si>
  <si>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</si>
  <si>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</si>
  <si>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</si>
  <si>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</si>
  <si>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</si>
  <si>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</si>
  <si>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</si>
  <si>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</si>
  <si>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</si>
  <si>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</si>
  <si>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</si>
  <si>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</si>
  <si>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</si>
  <si>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</si>
  <si>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</si>
  <si>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</si>
  <si>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</si>
  <si>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</si>
  <si>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</si>
  <si>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</si>
  <si>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</si>
  <si>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</si>
  <si>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</si>
  <si>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</si>
  <si>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</si>
  <si>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</si>
  <si>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</si>
  <si>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</si>
  <si>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</si>
  <si>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</si>
  <si>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</si>
  <si>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</si>
  <si>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</si>
  <si>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</si>
  <si>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</si>
  <si>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</si>
  <si>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</si>
  <si>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</si>
  <si>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</si>
  <si>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</si>
  <si>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</si>
  <si>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</si>
  <si>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</si>
  <si>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</si>
  <si>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</si>
  <si>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</si>
  <si>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</si>
  <si>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</si>
  <si>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</si>
  <si>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</si>
  <si>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</si>
  <si>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</si>
  <si>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</si>
  <si>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</si>
  <si>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</si>
  <si>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</si>
  <si>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</si>
  <si>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</si>
  <si>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</si>
  <si>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</si>
  <si>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</si>
  <si>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</si>
  <si>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</si>
  <si>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</si>
  <si>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</si>
  <si>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</si>
  <si>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</si>
  <si>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</si>
  <si>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</si>
  <si>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</si>
  <si>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</si>
  <si>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</si>
  <si>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</si>
  <si>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</si>
  <si>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</si>
  <si>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</si>
  <si>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</si>
  <si>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</si>
  <si>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</si>
  <si>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</si>
  <si>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</si>
  <si>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</si>
  <si>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</si>
  <si>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</si>
  <si>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</si>
  <si>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</si>
  <si>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</si>
  <si>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</si>
  <si>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</si>
  <si>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</si>
  <si>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</si>
  <si>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</si>
  <si>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</si>
  <si>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</si>
  <si>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</si>
  <si>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</si>
  <si>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</si>
  <si>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</si>
  <si>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</si>
  <si>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</si>
  <si>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</si>
  <si>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</si>
  <si>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</si>
  <si>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</si>
  <si>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</si>
  <si>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</si>
  <si>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</si>
  <si>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</si>
  <si>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</si>
  <si>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</si>
  <si>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</si>
  <si>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</si>
  <si>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</si>
  <si>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</si>
  <si>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</si>
  <si>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</si>
  <si>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</si>
  <si>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</si>
  <si>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</si>
  <si>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</si>
  <si>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</si>
  <si>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</si>
  <si>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</si>
  <si>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</si>
  <si>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</si>
  <si>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</si>
  <si>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</si>
  <si>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</si>
  <si>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</si>
  <si>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</si>
  <si>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</si>
  <si>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</si>
  <si>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</si>
  <si>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</si>
  <si>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</si>
  <si>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</si>
  <si>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</si>
  <si>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</si>
  <si>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</si>
  <si>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</si>
  <si>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</si>
  <si>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</si>
  <si>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</si>
  <si>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</si>
  <si>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</si>
  <si>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</si>
  <si>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</si>
  <si>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</si>
  <si>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</si>
  <si>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</si>
  <si>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</si>
  <si>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</si>
  <si>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</si>
  <si>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</si>
  <si>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</si>
  <si>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</si>
  <si>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</si>
  <si>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</si>
  <si>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</si>
  <si>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</si>
  <si>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</si>
  <si>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</si>
  <si>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</si>
  <si>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</si>
  <si>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</si>
  <si>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</si>
  <si>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</si>
  <si>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</si>
  <si>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</si>
  <si>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</si>
  <si>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</si>
  <si>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</si>
  <si>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</si>
  <si>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</si>
  <si>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</si>
  <si>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</si>
  <si>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</si>
  <si>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</si>
  <si>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</si>
  <si>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</si>
  <si>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</si>
  <si>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</si>
  <si>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</si>
  <si>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</si>
  <si>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</si>
  <si>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</si>
  <si>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</si>
  <si>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</si>
  <si>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</si>
  <si>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</si>
  <si>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</si>
  <si>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</si>
  <si>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</si>
  <si>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</si>
  <si>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</si>
  <si>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</si>
  <si>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</si>
  <si>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</si>
  <si>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</si>
  <si>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</si>
  <si>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</si>
  <si>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</si>
  <si>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</si>
  <si>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</si>
  <si>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</si>
  <si>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</si>
  <si>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</si>
  <si>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</si>
  <si>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</si>
  <si>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</si>
  <si>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</si>
  <si>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</si>
  <si>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</si>
  <si>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</si>
  <si>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</si>
  <si>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</si>
  <si>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</si>
  <si>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</si>
  <si>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</si>
  <si>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</si>
  <si>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</si>
  <si>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</si>
  <si>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</si>
  <si>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</si>
  <si>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</si>
  <si>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</si>
  <si>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</si>
  <si>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</si>
  <si>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</si>
  <si>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</si>
  <si>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</si>
  <si>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</si>
  <si>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</si>
  <si>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</si>
  <si>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</si>
  <si>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</si>
  <si>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</si>
  <si>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</si>
  <si>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</si>
  <si>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</si>
  <si>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</si>
  <si>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</si>
  <si>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</si>
  <si>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</si>
  <si>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</si>
  <si>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</si>
  <si>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</si>
  <si>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</si>
  <si>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</si>
  <si>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</si>
  <si>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</si>
  <si>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</si>
  <si>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</si>
  <si>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</si>
  <si>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</si>
  <si>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</si>
  <si>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</si>
  <si>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</si>
  <si>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</si>
  <si>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</si>
  <si>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</si>
  <si>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</si>
  <si>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</si>
  <si>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</si>
  <si>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</si>
  <si>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</si>
  <si>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</si>
  <si>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</si>
  <si>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</si>
  <si>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</si>
  <si>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</si>
  <si>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</si>
  <si>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</si>
  <si>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</si>
  <si>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</si>
  <si>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</si>
  <si>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</si>
  <si>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</si>
  <si>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</si>
  <si>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</si>
  <si>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</si>
  <si>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</si>
  <si>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</si>
  <si>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</si>
  <si>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</si>
  <si>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</si>
  <si>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</si>
  <si>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</si>
  <si>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</si>
  <si>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</si>
  <si>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</si>
  <si>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</si>
  <si>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</si>
  <si>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</si>
  <si>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</si>
  <si>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</si>
  <si>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</si>
  <si>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</si>
  <si>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</si>
  <si>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</si>
  <si>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</si>
  <si>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</si>
  <si>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</si>
  <si>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</si>
  <si>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</si>
  <si>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</si>
  <si>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</si>
  <si>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</si>
  <si>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</si>
  <si>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</si>
  <si>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</si>
  <si>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</si>
  <si>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</si>
  <si>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</si>
  <si>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</si>
  <si>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</si>
  <si>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</si>
  <si>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</si>
  <si>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</si>
  <si>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</si>
  <si>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</si>
  <si>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</si>
  <si>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</si>
  <si>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</si>
  <si>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</si>
  <si>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</si>
  <si>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</si>
  <si>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</si>
  <si>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</si>
  <si>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</si>
  <si>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</si>
  <si>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</si>
  <si>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</si>
  <si>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</si>
  <si>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</si>
  <si>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</si>
  <si>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</si>
  <si>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</si>
  <si>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</si>
  <si>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</si>
  <si>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</si>
  <si>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</si>
  <si>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</si>
  <si>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</si>
  <si>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</si>
  <si>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</si>
  <si>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</si>
  <si>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</si>
  <si>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</si>
  <si>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</si>
  <si>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</si>
  <si>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</si>
  <si>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</si>
  <si>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</si>
  <si>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</si>
  <si>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</si>
  <si>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</si>
  <si>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</si>
  <si>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</si>
  <si>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</si>
  <si>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</si>
  <si>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</si>
  <si>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</si>
  <si>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</si>
  <si>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</si>
  <si>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</si>
  <si>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</si>
  <si>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</si>
  <si>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</si>
  <si>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</si>
  <si>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</si>
  <si>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</si>
  <si>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</si>
  <si>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</si>
  <si>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</si>
  <si>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</si>
  <si>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</si>
  <si>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</si>
  <si>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</si>
  <si>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</si>
  <si>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</si>
  <si>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</si>
  <si>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</si>
  <si>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</si>
  <si>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</si>
  <si>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</si>
  <si>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</si>
  <si>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</si>
  <si>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</si>
  <si>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</si>
  <si>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</si>
  <si>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</si>
  <si>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</si>
  <si>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</si>
  <si>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</si>
  <si>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</si>
  <si>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</si>
  <si>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</si>
  <si>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</si>
  <si>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</si>
  <si>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</si>
  <si>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</si>
  <si>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</si>
  <si>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</si>
  <si>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</si>
  <si>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</si>
  <si>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</si>
  <si>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</si>
  <si>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</si>
  <si>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</si>
  <si>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</si>
  <si>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</si>
  <si>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</si>
  <si>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</si>
  <si>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</si>
  <si>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</si>
  <si>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</si>
  <si>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</si>
  <si>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</si>
  <si>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</si>
  <si>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</si>
  <si>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</si>
  <si>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</si>
  <si>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</si>
  <si>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</si>
  <si>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</si>
  <si>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</si>
  <si>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</si>
  <si>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</si>
  <si>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</si>
  <si>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</si>
  <si>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</si>
  <si>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</si>
  <si>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</si>
  <si>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</si>
  <si>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</si>
  <si>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</si>
  <si>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</si>
  <si>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</si>
  <si>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</si>
  <si>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</si>
  <si>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</si>
  <si>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</si>
  <si>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</si>
  <si>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</si>
  <si>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</si>
  <si>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</si>
  <si>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</si>
  <si>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</si>
  <si>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</si>
  <si>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</si>
  <si>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</si>
  <si>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</si>
  <si>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</si>
  <si>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</si>
  <si>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</si>
  <si>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</si>
  <si>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</si>
  <si>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</si>
  <si>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</si>
  <si>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</si>
  <si>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</si>
  <si>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</si>
  <si>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</si>
  <si>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</si>
  <si>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</si>
  <si>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</si>
  <si>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</si>
  <si>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</si>
  <si>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</si>
  <si>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</si>
  <si>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</si>
  <si>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</si>
  <si>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</si>
  <si>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</si>
  <si>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</si>
  <si>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</si>
  <si>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</si>
  <si>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</si>
  <si>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</si>
  <si>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</si>
  <si>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</si>
  <si>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</si>
  <si>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</si>
  <si>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</si>
  <si>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</si>
  <si>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</si>
  <si>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</si>
  <si>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</si>
  <si>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</si>
  <si>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</si>
  <si>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</si>
  <si>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</si>
  <si>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</si>
  <si>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</si>
  <si>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</si>
  <si>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</si>
  <si>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</si>
  <si>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</si>
  <si>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</si>
  <si>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</si>
  <si>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</si>
  <si>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</si>
  <si>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</si>
  <si>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</si>
  <si>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</si>
  <si>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</si>
  <si>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</si>
  <si>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</si>
  <si>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</si>
  <si>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</si>
  <si>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</si>
  <si>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</si>
  <si>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</si>
  <si>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</si>
  <si>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</si>
  <si>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</si>
  <si>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</si>
  <si>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</si>
  <si>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</si>
  <si>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</si>
  <si>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</si>
  <si>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</si>
  <si>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</si>
  <si>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</si>
  <si>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</si>
  <si>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</si>
  <si>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</si>
  <si>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</si>
  <si>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</si>
  <si>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</si>
  <si>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</si>
  <si>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</si>
  <si>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</si>
  <si>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</si>
  <si>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</si>
  <si>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</si>
  <si>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</si>
  <si>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</si>
  <si>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</si>
  <si>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</si>
  <si>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</si>
  <si>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</si>
  <si>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</si>
  <si>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</si>
  <si>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</si>
  <si>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</si>
  <si>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</si>
  <si>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</si>
  <si>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</si>
  <si>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</si>
  <si>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</si>
  <si>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</si>
  <si>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</si>
  <si>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</si>
  <si>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</si>
  <si>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</si>
  <si>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</si>
  <si>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</si>
  <si>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</si>
  <si>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</si>
  <si>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</si>
  <si>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</si>
  <si>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</si>
  <si>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</si>
  <si>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</si>
  <si>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</si>
  <si>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</si>
  <si>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</si>
  <si>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</si>
  <si>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</si>
  <si>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</si>
  <si>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</si>
  <si>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</si>
  <si>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</si>
  <si>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</si>
  <si>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</si>
  <si>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</si>
  <si>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</si>
  <si>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</si>
  <si>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</si>
  <si>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</si>
  <si>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</si>
  <si>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</si>
  <si>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</si>
  <si>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</si>
  <si>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</si>
  <si>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</si>
  <si>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</si>
  <si>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</si>
  <si>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</si>
  <si>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</si>
  <si>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</si>
  <si>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</si>
  <si>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</si>
  <si>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</si>
  <si>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</si>
  <si>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</si>
  <si>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</si>
  <si>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</si>
  <si>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</si>
  <si>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</si>
  <si>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</si>
  <si>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</si>
  <si>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</si>
  <si>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</si>
  <si>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</si>
  <si>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</si>
  <si>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</si>
  <si>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</si>
  <si>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</si>
  <si>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</si>
  <si>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</si>
  <si>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</si>
  <si>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</si>
  <si>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</si>
  <si>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</si>
  <si>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</si>
  <si>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</si>
  <si>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</si>
  <si>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</si>
  <si>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</si>
  <si>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</si>
  <si>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</si>
  <si>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</si>
  <si>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</si>
  <si>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</si>
  <si>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</si>
  <si>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</si>
  <si>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</si>
  <si>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</si>
  <si>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</si>
  <si>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</si>
  <si>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</si>
  <si>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</si>
  <si>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</si>
  <si>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</si>
  <si>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</si>
  <si>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</si>
  <si>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</si>
  <si>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</si>
  <si>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</si>
  <si>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</si>
  <si>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</si>
  <si>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</si>
  <si>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</si>
  <si>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</si>
  <si>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</si>
  <si>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</si>
  <si>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</si>
  <si>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</si>
  <si>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</si>
  <si>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</si>
  <si>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</si>
  <si>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</si>
  <si>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</si>
  <si>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</si>
  <si>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</si>
  <si>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</si>
  <si>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</si>
  <si>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</si>
  <si>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</si>
  <si>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</si>
  <si>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</si>
  <si>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</si>
  <si>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</si>
  <si>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</si>
  <si>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</si>
  <si>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</si>
  <si>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</si>
  <si>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</si>
  <si>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</si>
  <si>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</si>
  <si>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</si>
  <si>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</si>
  <si>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</si>
  <si>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</si>
  <si>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</si>
  <si>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</si>
  <si>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</si>
  <si>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</si>
  <si>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</si>
  <si>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</si>
  <si>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</si>
  <si>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</si>
  <si>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</si>
  <si>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</si>
  <si>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</si>
  <si>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</si>
  <si>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</si>
  <si>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</si>
  <si>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</si>
  <si>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</si>
  <si>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</si>
  <si>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</si>
  <si>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</si>
  <si>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</si>
  <si>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</si>
  <si>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</si>
  <si>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</si>
  <si>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</si>
  <si>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</si>
  <si>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</si>
  <si>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</si>
  <si>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</si>
  <si>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</si>
  <si>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</si>
  <si>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</si>
  <si>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</si>
  <si>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</si>
  <si>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</si>
  <si>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</si>
  <si>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</si>
  <si>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</si>
  <si>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</si>
  <si>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</si>
  <si>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</si>
  <si>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</si>
  <si>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</si>
  <si>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</si>
  <si>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</si>
  <si>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</si>
  <si>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</si>
  <si>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</si>
  <si>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</si>
  <si>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</si>
  <si>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</si>
  <si>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</si>
  <si>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</si>
  <si>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</si>
  <si>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</si>
  <si>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</si>
  <si>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</si>
  <si>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</si>
  <si>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</si>
  <si>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</si>
  <si>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</si>
  <si>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</si>
  <si>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</si>
  <si>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</si>
  <si>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</si>
  <si>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</si>
  <si>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</si>
  <si>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</si>
  <si>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</si>
  <si>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</si>
  <si>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</si>
  <si>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</si>
  <si>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</si>
  <si>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</si>
  <si>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</si>
  <si>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</si>
  <si>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</si>
  <si>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</si>
  <si>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</si>
  <si>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</si>
  <si>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</si>
  <si>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</si>
  <si>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</si>
  <si>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</si>
  <si>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</si>
  <si>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</si>
  <si>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</si>
  <si>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</si>
  <si>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</si>
  <si>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</si>
  <si>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</si>
  <si>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</si>
  <si>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</si>
  <si>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</si>
  <si>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</si>
  <si>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</si>
  <si>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</si>
  <si>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</si>
  <si>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</si>
  <si>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</si>
  <si>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</si>
  <si>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</si>
  <si>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</si>
  <si>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</si>
  <si>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</si>
  <si>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</si>
  <si>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</si>
  <si>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</si>
  <si>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</si>
  <si>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</si>
  <si>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</si>
  <si>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</si>
  <si>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</si>
  <si>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</si>
  <si>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</si>
  <si>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</si>
  <si>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</si>
  <si>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</si>
  <si>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</si>
  <si>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</si>
  <si>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</si>
  <si>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</si>
  <si>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</si>
  <si>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</si>
  <si>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</si>
  <si>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</si>
  <si>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</si>
  <si>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</si>
  <si>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</si>
  <si>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</si>
  <si>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</si>
  <si>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</si>
  <si>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</si>
  <si>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</si>
  <si>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</si>
  <si>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</si>
  <si>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</si>
  <si>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</si>
  <si>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</si>
  <si>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</si>
  <si>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</si>
  <si>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</si>
  <si>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</si>
  <si>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</si>
  <si>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</si>
  <si>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</si>
  <si>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</si>
  <si>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</si>
  <si>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</si>
  <si>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</si>
  <si>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</si>
  <si>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</si>
  <si>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</si>
  <si>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</si>
  <si>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</si>
  <si>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</si>
  <si>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</si>
  <si>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</si>
  <si>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</si>
  <si>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</si>
  <si>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</si>
  <si>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</si>
  <si>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</si>
  <si>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</si>
  <si>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</si>
  <si>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</si>
  <si>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</si>
  <si>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</si>
  <si>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</si>
  <si>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</si>
  <si>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</si>
  <si>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</si>
  <si>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</si>
  <si>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</si>
  <si>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</si>
  <si>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</si>
  <si>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</si>
  <si>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</si>
  <si>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</si>
  <si>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</si>
  <si>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</si>
  <si>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</si>
  <si>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</si>
  <si>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</si>
  <si>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</si>
  <si>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</si>
  <si>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</si>
  <si>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</si>
  <si>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</si>
  <si>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</si>
  <si>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</si>
  <si>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</si>
  <si>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</si>
  <si>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</si>
  <si>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</si>
  <si>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</si>
  <si>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</si>
  <si>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</si>
  <si>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</si>
  <si>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</si>
  <si>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</si>
  <si>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</si>
  <si>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</si>
  <si>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</si>
  <si>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</si>
  <si>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</si>
  <si>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</si>
  <si>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</si>
  <si>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</si>
  <si>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</si>
  <si>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</si>
  <si>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</si>
  <si>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</si>
  <si>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</si>
  <si>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</si>
  <si>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</si>
  <si>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</si>
  <si>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</si>
  <si>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</si>
  <si>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</si>
  <si>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</si>
  <si>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</si>
  <si>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</si>
  <si>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</si>
  <si>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</si>
  <si>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</si>
  <si>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</si>
  <si>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</si>
  <si>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</si>
  <si>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</si>
  <si>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</si>
  <si>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</si>
  <si>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</si>
  <si>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</si>
  <si>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</si>
  <si>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</si>
  <si>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</si>
  <si>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</si>
  <si>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</si>
  <si>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</si>
  <si>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</si>
  <si>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</si>
  <si>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</si>
  <si>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</si>
  <si>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</si>
  <si>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</si>
  <si>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</si>
  <si>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</si>
  <si>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</si>
  <si>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</si>
  <si>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</si>
  <si>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</si>
  <si>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</si>
  <si>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</si>
  <si>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</si>
  <si>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</si>
  <si>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</si>
  <si>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</si>
  <si>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</si>
  <si>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</si>
  <si>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</si>
  <si>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</si>
  <si>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</si>
  <si>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</si>
  <si>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</si>
  <si>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</si>
  <si>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</si>
  <si>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</si>
  <si>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</si>
  <si>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</si>
  <si>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</si>
  <si>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</si>
  <si>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</si>
  <si>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</si>
  <si>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</si>
  <si>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</si>
  <si>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</si>
  <si>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</si>
  <si>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</si>
  <si>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</si>
  <si>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</si>
  <si>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</si>
  <si>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</si>
  <si>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</si>
  <si>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</si>
  <si>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</si>
  <si>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</si>
  <si>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</si>
  <si>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</si>
  <si>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</si>
  <si>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</si>
  <si>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</si>
  <si>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</si>
  <si>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</si>
  <si>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</si>
  <si>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</si>
  <si>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</si>
  <si>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</si>
  <si>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</si>
  <si>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</si>
  <si>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</si>
  <si>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</si>
  <si>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</si>
  <si>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</si>
  <si>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</si>
  <si>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</si>
  <si>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</si>
  <si>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</si>
  <si>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</si>
  <si>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</si>
  <si>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</si>
  <si>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</si>
  <si>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</si>
  <si>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</si>
  <si>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</si>
  <si>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</si>
  <si>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</si>
  <si>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</si>
  <si>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</si>
  <si>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</si>
  <si>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</si>
  <si>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</si>
  <si>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</si>
  <si>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</si>
  <si>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</si>
  <si>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</si>
  <si>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</si>
  <si>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</si>
  <si>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</si>
  <si>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</si>
  <si>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</si>
  <si>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</si>
  <si>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</si>
  <si>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</si>
  <si>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</si>
  <si>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</si>
  <si>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</si>
  <si>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</si>
  <si>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</si>
  <si>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</si>
  <si>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</si>
  <si>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</si>
  <si>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</si>
  <si>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</si>
  <si>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</si>
  <si>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</si>
  <si>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</si>
  <si>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</si>
  <si>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</si>
  <si>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</si>
  <si>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</si>
  <si>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</si>
  <si>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</si>
  <si>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</si>
  <si>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</si>
  <si>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</si>
  <si>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</si>
  <si>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</si>
  <si>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</si>
  <si>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</si>
  <si>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</si>
  <si>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</si>
  <si>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</si>
  <si>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</si>
  <si>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</si>
  <si>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</si>
  <si>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</si>
  <si>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</si>
  <si>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</si>
  <si>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</si>
  <si>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</si>
  <si>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</si>
  <si>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</si>
  <si>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</si>
  <si>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</si>
  <si>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</si>
  <si>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</si>
  <si>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</si>
  <si>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</si>
  <si>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</si>
  <si>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</si>
  <si>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</si>
  <si>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</si>
  <si>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</si>
  <si>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</si>
  <si>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</si>
  <si>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</si>
  <si>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</si>
  <si>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</si>
  <si>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</si>
  <si>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</si>
  <si>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</si>
  <si>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</si>
  <si>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</si>
  <si>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</si>
  <si>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</si>
  <si>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</si>
  <si>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</si>
  <si>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</si>
  <si>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</si>
  <si>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</si>
  <si>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</si>
  <si>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</si>
  <si>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</si>
  <si>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</si>
  <si>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</si>
  <si>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</si>
  <si>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</si>
  <si>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</si>
  <si>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</si>
  <si>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</si>
  <si>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</si>
  <si>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</si>
  <si>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</si>
  <si>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</si>
  <si>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</si>
  <si>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</si>
  <si>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</si>
  <si>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</si>
  <si>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</si>
  <si>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</si>
  <si>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</si>
  <si>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</si>
  <si>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</si>
  <si>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</si>
  <si>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</si>
  <si>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</si>
  <si>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</si>
  <si>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</si>
  <si>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</si>
  <si>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</si>
  <si>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</si>
  <si>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</si>
  <si>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</si>
  <si>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</si>
  <si>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</si>
  <si>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</si>
  <si>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</si>
  <si>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</si>
  <si>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</si>
  <si>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</si>
  <si>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</si>
  <si>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</si>
  <si>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</si>
  <si>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</si>
  <si>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</si>
  <si>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</si>
  <si>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</si>
  <si>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</si>
  <si>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</si>
  <si>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</si>
  <si>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</si>
  <si>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</si>
  <si>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</si>
  <si>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</si>
  <si>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</si>
  <si>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</si>
  <si>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</si>
  <si>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</si>
  <si>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</si>
  <si>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</si>
  <si>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</si>
  <si>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</si>
  <si>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</si>
  <si>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</si>
  <si>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</si>
  <si>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</si>
  <si>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</si>
  <si>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</si>
  <si>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</si>
  <si>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</si>
  <si>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</si>
  <si>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</si>
  <si>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</si>
  <si>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</si>
  <si>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</si>
  <si>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</si>
  <si>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</si>
  <si>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</si>
  <si>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</si>
  <si>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</si>
  <si>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</si>
  <si>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</si>
  <si>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</si>
  <si>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</si>
  <si>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</si>
  <si>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</si>
  <si>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</si>
  <si>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</si>
  <si>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</si>
  <si>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</si>
  <si>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</si>
  <si>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</si>
  <si>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</si>
  <si>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</si>
  <si>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</si>
  <si>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</si>
  <si>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</si>
  <si>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</si>
  <si>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</si>
  <si>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</si>
  <si>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</si>
  <si>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</si>
  <si>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</si>
  <si>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</si>
  <si>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</si>
  <si>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</si>
  <si>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</si>
  <si>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</si>
  <si>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</si>
  <si>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</si>
  <si>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</si>
  <si>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</si>
  <si>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</si>
  <si>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</si>
  <si>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</si>
  <si>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</si>
  <si>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</si>
  <si>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</si>
  <si>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</si>
  <si>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</si>
  <si>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</si>
  <si>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</si>
  <si>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</si>
  <si>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</si>
  <si>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</si>
  <si>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</si>
  <si>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</si>
  <si>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</si>
  <si>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</si>
  <si>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</si>
  <si>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</si>
  <si>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</si>
  <si>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</si>
  <si>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</si>
  <si>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</si>
  <si>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</si>
  <si>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</si>
  <si>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</si>
  <si>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</si>
  <si>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</si>
  <si>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</si>
  <si>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</si>
  <si>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</si>
  <si>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</si>
  <si>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</si>
  <si>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</si>
  <si>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</si>
  <si>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</si>
  <si>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</si>
  <si>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</si>
  <si>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</si>
  <si>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</si>
  <si>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</si>
  <si>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</si>
  <si>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</si>
  <si>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</si>
  <si>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</si>
  <si>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</si>
  <si>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</si>
  <si>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</si>
  <si>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</si>
  <si>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</si>
  <si>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</si>
  <si>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</si>
  <si>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</si>
  <si>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</si>
  <si>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</si>
  <si>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</si>
  <si>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</si>
  <si>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</si>
  <si>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</si>
  <si>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</si>
  <si>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</si>
  <si>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</si>
  <si>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</si>
  <si>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</si>
  <si>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</si>
  <si>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</si>
  <si>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</si>
  <si>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</si>
  <si>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</si>
  <si>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</si>
  <si>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</si>
  <si>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</si>
  <si>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</si>
  <si>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</si>
  <si>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</si>
  <si>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</si>
  <si>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</si>
  <si>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</si>
  <si>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</si>
  <si>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</si>
  <si>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</si>
  <si>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</si>
  <si>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</si>
  <si>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</si>
  <si>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</si>
  <si>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</si>
  <si>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</si>
  <si>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</si>
  <si>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</si>
  <si>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</si>
  <si>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</si>
  <si>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</si>
  <si>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</si>
  <si>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</si>
  <si>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</si>
  <si>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</si>
  <si>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</si>
  <si>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</si>
  <si>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</si>
  <si>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</si>
  <si>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</si>
  <si>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</si>
  <si>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</si>
  <si>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</si>
  <si>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</si>
  <si>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</si>
  <si>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</si>
  <si>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</si>
  <si>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</si>
  <si>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</si>
  <si>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</si>
  <si>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</si>
  <si>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</si>
  <si>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</si>
  <si>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</si>
  <si>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</si>
  <si>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</si>
  <si>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</si>
  <si>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</si>
  <si>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</si>
  <si>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</si>
  <si>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</si>
  <si>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</si>
  <si>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</si>
  <si>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</si>
  <si>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</si>
  <si>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</si>
  <si>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</si>
  <si>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</si>
  <si>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</si>
  <si>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</si>
  <si>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</si>
  <si>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</si>
  <si>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</si>
  <si>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</si>
  <si>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</si>
  <si>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</si>
  <si>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</si>
  <si>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</si>
  <si>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</si>
  <si>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</si>
  <si>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</si>
  <si>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</si>
  <si>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</si>
  <si>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</si>
  <si>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</si>
  <si>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</si>
  <si>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</si>
  <si>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</si>
  <si>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</si>
  <si>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</si>
  <si>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</si>
  <si>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</si>
  <si>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</si>
  <si>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</si>
  <si>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</si>
  <si>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</si>
  <si>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</si>
  <si>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</si>
  <si>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</si>
  <si>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</si>
  <si>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</si>
  <si>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</si>
  <si>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</si>
  <si>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</si>
  <si>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</si>
  <si>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</si>
  <si>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</si>
  <si>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</si>
  <si>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</si>
  <si>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</si>
  <si>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</si>
  <si>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</si>
  <si>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</si>
  <si>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</si>
  <si>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</si>
  <si>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</si>
  <si>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</si>
  <si>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</si>
  <si>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</si>
  <si>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</si>
  <si>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</si>
  <si>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</si>
  <si>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</si>
  <si>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</si>
  <si>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</si>
  <si>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</si>
  <si>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</si>
  <si>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</si>
  <si>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</si>
  <si>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</si>
  <si>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</si>
  <si>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</si>
  <si>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</si>
  <si>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</si>
  <si>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</si>
  <si>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</si>
  <si>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</si>
  <si>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</si>
  <si>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</si>
  <si>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</si>
  <si>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</si>
  <si>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</si>
  <si>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</si>
  <si>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</si>
  <si>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</si>
  <si>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</si>
  <si>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</si>
  <si>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</si>
  <si>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</si>
  <si>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</si>
  <si>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</si>
  <si>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</si>
  <si>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</si>
  <si>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</si>
  <si>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</si>
  <si>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</si>
  <si>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</si>
  <si>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</si>
  <si>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</si>
  <si>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</si>
  <si>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</si>
  <si>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</si>
  <si>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</si>
  <si>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</si>
  <si>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</si>
  <si>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</si>
  <si>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</si>
  <si>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</si>
  <si>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</si>
  <si>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</si>
  <si>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</si>
  <si>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</si>
  <si>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</si>
  <si>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</si>
  <si>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</si>
  <si>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</si>
  <si>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</si>
  <si>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</si>
  <si>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</si>
  <si>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</si>
  <si>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</si>
  <si>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</si>
  <si>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</si>
  <si>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</si>
  <si>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</si>
  <si>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</si>
  <si>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</si>
  <si>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</si>
  <si>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</si>
  <si>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</si>
  <si>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</si>
  <si>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</si>
  <si>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</si>
  <si>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</si>
  <si>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</si>
  <si>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</si>
  <si>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</si>
  <si>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</si>
  <si>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</si>
  <si>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</si>
  <si>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</si>
  <si>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</si>
  <si>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</si>
  <si>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</si>
  <si>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</si>
  <si>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</si>
  <si>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</si>
  <si>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</si>
  <si>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</si>
  <si>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</si>
  <si>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</si>
  <si>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</si>
  <si>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</si>
  <si>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</si>
  <si>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</si>
  <si>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</si>
  <si>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</si>
  <si>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</si>
  <si>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</si>
  <si>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</si>
  <si>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</si>
  <si>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</si>
  <si>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</si>
  <si>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</si>
  <si>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</si>
  <si>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</si>
  <si>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</si>
  <si>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</si>
  <si>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</si>
  <si>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</si>
  <si>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</si>
  <si>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</si>
  <si>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</si>
  <si>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</si>
  <si>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</si>
  <si>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</si>
  <si>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</si>
  <si>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</si>
  <si>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</si>
  <si>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</si>
  <si>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</si>
  <si>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</si>
  <si>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</si>
  <si>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</si>
  <si>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</si>
  <si>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</si>
  <si>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</si>
  <si>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</si>
  <si>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</si>
  <si>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</si>
  <si>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</si>
  <si>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</si>
  <si>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</si>
  <si>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</si>
  <si>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</si>
  <si>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</si>
  <si>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</si>
  <si>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</si>
  <si>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</si>
  <si>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</si>
  <si>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</si>
  <si>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</si>
  <si>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</si>
  <si>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</si>
  <si>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</si>
  <si>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</si>
  <si>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</si>
  <si>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</si>
  <si>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</si>
  <si>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</si>
  <si>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</si>
  <si>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</si>
  <si>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</si>
  <si>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</si>
  <si>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</si>
  <si>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</si>
  <si>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</si>
  <si>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</si>
  <si>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</si>
  <si>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</si>
  <si>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</si>
  <si>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</si>
  <si>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</si>
  <si>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</si>
  <si>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</si>
  <si>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</si>
  <si>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</si>
  <si>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</si>
  <si>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</si>
  <si>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</si>
  <si>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</si>
  <si>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</si>
  <si>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</si>
  <si>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</si>
  <si>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</si>
  <si>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</si>
  <si>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</si>
  <si>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</si>
  <si>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</si>
  <si>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</si>
  <si>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</si>
  <si>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</si>
  <si>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</si>
  <si>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</si>
  <si>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</si>
  <si>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</si>
  <si>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</si>
  <si>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</si>
  <si>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</si>
  <si>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</si>
  <si>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</si>
  <si>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</si>
  <si>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</si>
  <si>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</si>
  <si>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</si>
  <si>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</si>
  <si>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</si>
  <si>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</si>
  <si>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</si>
  <si>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</si>
  <si>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</si>
  <si>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</si>
  <si>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</si>
  <si>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</si>
  <si>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</si>
  <si>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</si>
  <si>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</si>
  <si>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</si>
  <si>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</si>
  <si>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</si>
  <si>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</si>
  <si>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</si>
  <si>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</si>
  <si>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</si>
  <si>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</si>
  <si>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</si>
  <si>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</si>
  <si>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</si>
  <si>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</si>
  <si>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</si>
  <si>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</si>
  <si>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</si>
  <si>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</si>
  <si>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</si>
  <si>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</si>
  <si>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</si>
  <si>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</si>
  <si>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</si>
  <si>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</si>
  <si>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</si>
  <si>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</si>
  <si>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</si>
  <si>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</si>
  <si>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</si>
  <si>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</si>
  <si>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</si>
  <si>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</si>
  <si>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</si>
  <si>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</si>
  <si>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</si>
  <si>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</si>
  <si>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</si>
  <si>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</si>
  <si>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</si>
  <si>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</si>
  <si>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</si>
  <si>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</si>
  <si>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</si>
  <si>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</si>
  <si>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</si>
  <si>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</si>
  <si>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</si>
  <si>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</si>
  <si>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</si>
  <si>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</si>
  <si>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</si>
  <si>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</si>
  <si>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</si>
  <si>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</si>
  <si>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</si>
  <si>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</si>
  <si>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</si>
  <si>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</si>
  <si>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</si>
  <si>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</si>
  <si>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</si>
  <si>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</si>
  <si>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</si>
  <si>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</si>
  <si>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</si>
  <si>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</si>
  <si>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</si>
  <si>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</si>
  <si>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</si>
  <si>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</si>
  <si>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</si>
  <si>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</si>
  <si>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</si>
  <si>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</si>
  <si>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</si>
  <si>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</si>
  <si>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</si>
  <si>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</si>
  <si>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</si>
  <si>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</si>
  <si>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</si>
  <si>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</si>
  <si>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</si>
  <si>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</si>
  <si>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</si>
  <si>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</si>
  <si>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</si>
  <si>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</si>
  <si>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</si>
  <si>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</si>
  <si>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</si>
  <si>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</si>
  <si>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</si>
  <si>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</si>
  <si>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</si>
  <si>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</si>
  <si>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</si>
  <si>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</si>
  <si>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</si>
  <si>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</si>
  <si>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</si>
  <si>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</si>
  <si>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</si>
  <si>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</si>
  <si>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</si>
  <si>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</si>
  <si>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</si>
  <si>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</si>
  <si>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</si>
  <si>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</si>
  <si>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</si>
  <si>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</si>
  <si>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</si>
  <si>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</si>
  <si>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</si>
  <si>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</si>
  <si>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</si>
  <si>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</si>
  <si>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</si>
  <si>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</si>
  <si>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</si>
  <si>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</si>
  <si>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</si>
  <si>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</si>
  <si>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</si>
  <si>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</si>
  <si>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</si>
  <si>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</si>
  <si>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</si>
  <si>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</si>
  <si>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</si>
  <si>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</si>
  <si>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</si>
  <si>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</si>
  <si>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</si>
  <si>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</si>
  <si>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</si>
  <si>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</si>
  <si>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</si>
  <si>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</si>
  <si>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</si>
  <si>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</si>
  <si>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</si>
  <si>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</si>
  <si>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</si>
  <si>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</si>
  <si>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</si>
  <si>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</si>
  <si>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</si>
  <si>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</si>
  <si>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</si>
  <si>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</si>
  <si>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</si>
  <si>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</si>
  <si>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</si>
  <si>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</si>
  <si>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</si>
  <si>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</si>
  <si>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</si>
  <si>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</si>
  <si>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</si>
  <si>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</si>
  <si>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</si>
  <si>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</si>
  <si>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</si>
  <si>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</si>
  <si>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</si>
  <si>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</si>
  <si>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</si>
  <si>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</si>
  <si>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</si>
  <si>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</si>
  <si>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</si>
  <si>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</si>
  <si>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</si>
  <si>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</si>
  <si>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</si>
  <si>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</si>
  <si>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</si>
  <si>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</si>
  <si>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</si>
  <si>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</si>
  <si>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</si>
  <si>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</si>
  <si>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</si>
  <si>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</si>
  <si>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</si>
  <si>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</si>
  <si>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</si>
  <si>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</si>
  <si>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</si>
  <si>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</si>
  <si>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</si>
  <si>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</si>
  <si>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</si>
  <si>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</si>
  <si>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</si>
  <si>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</si>
  <si>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</si>
  <si>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</si>
  <si>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</si>
  <si>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</si>
  <si>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</si>
  <si>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</si>
  <si>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</si>
  <si>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</si>
  <si>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</si>
  <si>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</si>
  <si>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</si>
  <si>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</si>
  <si>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</si>
  <si>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</si>
  <si>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</si>
  <si>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</si>
  <si>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</si>
  <si>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</si>
  <si>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</si>
  <si>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</si>
  <si>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</si>
  <si>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</si>
  <si>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</si>
  <si>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</si>
  <si>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</si>
  <si>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</si>
  <si>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</si>
  <si>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</si>
  <si>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</si>
  <si>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</si>
  <si>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</si>
  <si>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</si>
  <si>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</si>
  <si>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</si>
  <si>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</si>
  <si>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</si>
  <si>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</si>
  <si>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</si>
  <si>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</si>
  <si>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</si>
  <si>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</si>
  <si>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</si>
  <si>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</si>
  <si>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</si>
  <si>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</si>
  <si>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</si>
  <si>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</si>
  <si>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</si>
  <si>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</si>
  <si>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</si>
  <si>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</si>
  <si>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</si>
  <si>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</si>
  <si>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</si>
  <si>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</si>
  <si>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</si>
  <si>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</si>
  <si>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</si>
  <si>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</si>
  <si>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</si>
  <si>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</si>
  <si>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</si>
  <si>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</si>
  <si>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</si>
  <si>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</si>
  <si>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</si>
  <si>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</si>
  <si>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</si>
  <si>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</si>
  <si>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</si>
  <si>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</si>
  <si>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</si>
  <si>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</si>
  <si>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</si>
  <si>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</si>
  <si>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</si>
  <si>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</si>
  <si>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</si>
  <si>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</si>
  <si>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</si>
  <si>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</si>
  <si>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</si>
  <si>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</si>
  <si>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</si>
  <si>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</si>
  <si>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</si>
  <si>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</si>
  <si>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</si>
  <si>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</si>
  <si>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</si>
  <si>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</si>
  <si>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</si>
  <si>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</si>
  <si>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</si>
  <si>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</si>
  <si>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</si>
  <si>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</si>
  <si>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</si>
  <si>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</si>
  <si>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</si>
  <si>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</si>
  <si>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</si>
  <si>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</si>
  <si>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</si>
  <si>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</si>
  <si>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</si>
  <si>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</si>
  <si>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</si>
  <si>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</si>
  <si>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</si>
  <si>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</si>
  <si>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</si>
  <si>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</si>
  <si>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</si>
  <si>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</si>
  <si>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</si>
  <si>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</si>
  <si>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</si>
  <si>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</si>
  <si>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</si>
  <si>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</si>
  <si>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</si>
  <si>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</si>
  <si>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</si>
  <si>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</si>
  <si>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</si>
  <si>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</si>
  <si>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</si>
  <si>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</si>
  <si>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</si>
  <si>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</si>
  <si>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</si>
  <si>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</si>
  <si>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</si>
  <si>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</si>
  <si>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</si>
  <si>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</si>
  <si>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</si>
  <si>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</si>
  <si>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</si>
  <si>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</si>
  <si>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</si>
  <si>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</si>
  <si>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</si>
  <si>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</si>
  <si>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</si>
  <si>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</si>
  <si>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</si>
  <si>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</si>
  <si>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</si>
  <si>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</si>
  <si>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</si>
  <si>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</si>
  <si>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</si>
  <si>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</si>
  <si>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</si>
  <si>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</si>
  <si>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</si>
  <si>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</si>
  <si>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</si>
  <si>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</si>
  <si>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</si>
  <si>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</si>
  <si>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</si>
  <si>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</si>
  <si>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</si>
  <si>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</si>
  <si>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</si>
  <si>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</si>
  <si>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</si>
  <si>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</si>
  <si>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</si>
  <si>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</si>
  <si>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</si>
  <si>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</si>
  <si>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</si>
  <si>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</si>
  <si>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</si>
  <si>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</si>
  <si>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</si>
  <si>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</si>
  <si>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</si>
  <si>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</si>
  <si>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</si>
  <si>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</si>
  <si>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</si>
  <si>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</si>
  <si>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</si>
  <si>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</si>
  <si>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</si>
  <si>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</si>
  <si>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</si>
  <si>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</si>
  <si>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</si>
  <si>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</si>
  <si>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</si>
  <si>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</si>
  <si>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</si>
  <si>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</si>
  <si>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</si>
  <si>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</si>
  <si>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</si>
  <si>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</si>
  <si>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</si>
  <si>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</si>
  <si>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</si>
  <si>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</si>
  <si>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</si>
  <si>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</si>
  <si>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</si>
  <si>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</si>
  <si>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</si>
  <si>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</si>
  <si>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</si>
  <si>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</si>
  <si>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</si>
  <si>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</si>
  <si>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</si>
  <si>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</si>
  <si>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</si>
  <si>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</si>
  <si>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</si>
  <si>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</si>
  <si>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</si>
  <si>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</si>
  <si>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</si>
  <si>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</si>
  <si>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</si>
  <si>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</si>
  <si>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</si>
  <si>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</si>
  <si>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</si>
  <si>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</si>
  <si>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</si>
  <si>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</si>
  <si>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</si>
  <si>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</si>
  <si>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</si>
  <si>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</si>
  <si>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</si>
  <si>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</si>
  <si>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</si>
  <si>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</si>
  <si>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</si>
  <si>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</si>
  <si>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</si>
  <si>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</si>
  <si>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</si>
  <si>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</si>
  <si>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</si>
  <si>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</si>
  <si>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</si>
  <si>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</si>
  <si>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</si>
  <si>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</si>
  <si>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</si>
  <si>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</si>
  <si>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</si>
  <si>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</si>
  <si>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</si>
  <si>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</si>
  <si>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</si>
  <si>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</si>
  <si>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</si>
  <si>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</si>
  <si>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</si>
  <si>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</si>
  <si>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</si>
  <si>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</si>
  <si>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</si>
  <si>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</si>
  <si>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</si>
  <si>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</si>
  <si>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</si>
  <si>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</si>
  <si>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</si>
  <si>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</si>
  <si>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</si>
  <si>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</si>
  <si>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</si>
  <si>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</si>
  <si>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</si>
  <si>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</si>
  <si>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</si>
  <si>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</si>
  <si>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</si>
  <si>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</si>
  <si>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</si>
  <si>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</si>
  <si>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</si>
  <si>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</si>
  <si>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</si>
  <si>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</si>
  <si>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</si>
  <si>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</si>
  <si>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</si>
  <si>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</si>
  <si>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</si>
  <si>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</si>
  <si>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</si>
  <si>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</si>
  <si>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</si>
  <si>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</si>
  <si>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</si>
  <si>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</si>
  <si>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</si>
  <si>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</si>
  <si>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</si>
  <si>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</si>
  <si>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</si>
  <si>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</si>
  <si>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</si>
  <si>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</si>
  <si>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</si>
  <si>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</si>
  <si>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</si>
  <si>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</si>
  <si>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</si>
  <si>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</si>
  <si>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</si>
  <si>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</si>
  <si>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</si>
  <si>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</si>
  <si>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</si>
  <si>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</si>
  <si>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</si>
  <si>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</si>
  <si>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</si>
  <si>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</si>
  <si>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</si>
  <si>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</si>
  <si>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</si>
  <si>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</si>
  <si>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</si>
  <si>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</si>
  <si>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</si>
  <si>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</si>
  <si>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</si>
  <si>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</si>
  <si>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</si>
  <si>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</si>
  <si>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</si>
  <si>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</si>
  <si>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</si>
  <si>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</si>
  <si>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</si>
  <si>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</si>
  <si>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</si>
  <si>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</si>
  <si>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</si>
  <si>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</si>
  <si>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</si>
  <si>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</si>
  <si>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</si>
  <si>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</si>
  <si>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</si>
  <si>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</si>
  <si>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</si>
  <si>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</si>
  <si>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</si>
  <si>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</si>
  <si>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</si>
  <si>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</si>
  <si>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</si>
  <si>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</si>
  <si>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</si>
  <si>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</si>
  <si>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</si>
  <si>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</si>
  <si>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</si>
  <si>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</si>
  <si>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</si>
  <si>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</si>
  <si>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</si>
  <si>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</si>
  <si>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</si>
  <si>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</si>
  <si>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</si>
  <si>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</si>
  <si>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</si>
  <si>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</si>
  <si>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</si>
  <si>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</si>
  <si>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</si>
  <si>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</si>
  <si>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</si>
  <si>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</si>
  <si>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</si>
  <si>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</si>
  <si>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</si>
  <si>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</si>
  <si>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</si>
  <si>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</si>
  <si>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</si>
  <si>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</si>
  <si>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</si>
  <si>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</si>
  <si>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</si>
  <si>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</si>
  <si>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</si>
  <si>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</si>
  <si>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</si>
  <si>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</si>
  <si>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</si>
  <si>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</si>
  <si>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</si>
  <si>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</si>
  <si>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</si>
  <si>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</si>
  <si>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</si>
  <si>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</si>
  <si>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</si>
  <si>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</si>
  <si>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</si>
  <si>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</si>
  <si>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</si>
  <si>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</si>
  <si>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</si>
  <si>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</si>
  <si>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</si>
  <si>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</si>
  <si>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</si>
  <si>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</si>
  <si>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</si>
  <si>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</si>
  <si>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</si>
  <si>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</si>
  <si>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</si>
  <si>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</si>
  <si>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</si>
  <si>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</si>
  <si>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</si>
  <si>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</si>
  <si>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</si>
  <si>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</si>
  <si>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</si>
  <si>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</si>
  <si>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</si>
  <si>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</si>
  <si>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</si>
  <si>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</si>
  <si>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</si>
  <si>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</si>
  <si>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</si>
  <si>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</si>
  <si>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</si>
  <si>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</si>
  <si>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</si>
  <si>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</si>
  <si>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</si>
  <si>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</si>
  <si>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</si>
  <si>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</si>
  <si>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</si>
  <si>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</si>
  <si>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</si>
  <si>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</si>
  <si>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</si>
  <si>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</si>
  <si>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</si>
  <si>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</si>
  <si>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</si>
  <si>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</si>
  <si>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</si>
  <si>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</si>
  <si>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</si>
  <si>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</si>
  <si>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</si>
  <si>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</si>
  <si>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</si>
  <si>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</si>
  <si>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</si>
  <si>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</si>
  <si>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</si>
  <si>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</si>
  <si>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</si>
  <si>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</si>
  <si>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</si>
  <si>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</si>
  <si>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</si>
  <si>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</si>
  <si>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</si>
  <si>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</si>
  <si>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</si>
  <si>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</si>
  <si>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</si>
  <si>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</si>
  <si>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</si>
  <si>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</si>
  <si>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</si>
  <si>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</si>
  <si>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</si>
  <si>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</si>
  <si>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</si>
  <si>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</si>
  <si>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</si>
  <si>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</si>
  <si>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</si>
  <si>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</si>
  <si>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</si>
  <si>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</si>
  <si>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</si>
  <si>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</si>
  <si>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</si>
  <si>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</si>
  <si>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</si>
  <si>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</si>
  <si>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</si>
  <si>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</si>
  <si>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</si>
  <si>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</si>
  <si>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</si>
  <si>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</si>
  <si>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</si>
  <si>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</si>
  <si>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</si>
  <si>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</si>
  <si>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</si>
  <si>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</si>
  <si>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</si>
  <si>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</si>
  <si>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</si>
  <si>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</si>
  <si>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</si>
  <si>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</si>
  <si>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</si>
  <si>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</si>
  <si>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</si>
  <si>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</si>
  <si>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</si>
  <si>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</si>
  <si>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</si>
  <si>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</si>
  <si>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</si>
  <si>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</si>
  <si>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</si>
  <si>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</si>
  <si>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</si>
  <si>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</si>
  <si>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</si>
  <si>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</si>
  <si>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</si>
  <si>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</si>
  <si>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</si>
  <si>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</si>
  <si>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</si>
  <si>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</si>
  <si>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</si>
  <si>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</si>
  <si>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</si>
  <si>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</si>
  <si>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</si>
  <si>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</si>
  <si>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</si>
  <si>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</si>
  <si>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</si>
  <si>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</si>
  <si>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</si>
  <si>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</si>
  <si>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</si>
  <si>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</si>
  <si>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</si>
  <si>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</si>
  <si>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</si>
  <si>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</si>
  <si>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</si>
  <si>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</si>
  <si>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</si>
  <si>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</si>
  <si>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</si>
  <si>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</si>
  <si>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</si>
  <si>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</si>
  <si>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</si>
  <si>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</si>
  <si>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</si>
  <si>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</si>
  <si>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</si>
  <si>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</si>
  <si>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</si>
  <si>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</si>
  <si>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</si>
  <si>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</si>
  <si>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</si>
  <si>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</si>
  <si>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</si>
  <si>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</si>
  <si>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</si>
  <si>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</si>
  <si>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</si>
  <si>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</si>
  <si>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</si>
  <si>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</si>
  <si>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</si>
  <si>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</si>
  <si>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</si>
  <si>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</si>
  <si>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</si>
  <si>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</si>
  <si>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</si>
  <si>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</si>
  <si>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</si>
  <si>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</si>
  <si>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</si>
  <si>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</si>
  <si>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</si>
  <si>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</si>
  <si>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</si>
  <si>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</si>
  <si>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</si>
  <si>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</si>
  <si>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</si>
  <si>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</si>
  <si>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</si>
  <si>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</si>
  <si>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</si>
  <si>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</si>
  <si>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</si>
  <si>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</si>
  <si>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</si>
  <si>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</si>
  <si>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</si>
  <si>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</si>
  <si>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</si>
  <si>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</si>
  <si>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</si>
  <si>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</si>
  <si>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</si>
  <si>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</si>
  <si>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</si>
  <si>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</si>
  <si>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</si>
  <si>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</si>
  <si>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</si>
  <si>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</si>
  <si>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</si>
  <si>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</si>
  <si>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</si>
  <si>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</si>
  <si>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</si>
  <si>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</si>
  <si>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</si>
  <si>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</si>
  <si>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</si>
  <si>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</si>
  <si>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</si>
  <si>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</si>
  <si>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</si>
  <si>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</si>
  <si>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</si>
  <si>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</si>
  <si>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</si>
  <si>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</si>
  <si>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</si>
  <si>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</si>
  <si>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</si>
  <si>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</si>
  <si>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</si>
  <si>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</si>
  <si>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</si>
  <si>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</si>
  <si>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</si>
  <si>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</si>
  <si>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</si>
  <si>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</si>
  <si>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</si>
  <si>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</si>
  <si>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</si>
  <si>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</si>
  <si>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</si>
  <si>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</si>
  <si>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</si>
  <si>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</si>
  <si>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</si>
  <si>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</si>
  <si>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</si>
  <si>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</si>
  <si>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</si>
  <si>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</si>
  <si>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</si>
  <si>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</si>
  <si>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</si>
  <si>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</si>
  <si>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</si>
  <si>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</si>
  <si>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</si>
  <si>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</si>
  <si>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</si>
  <si>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</si>
  <si>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</si>
  <si>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</si>
  <si>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</si>
  <si>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</si>
  <si>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</si>
  <si>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</si>
  <si>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</si>
  <si>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</si>
  <si>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</si>
  <si>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</si>
  <si>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</si>
  <si>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</si>
  <si>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</si>
  <si>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</si>
  <si>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</si>
  <si>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</si>
  <si>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</si>
  <si>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</si>
  <si>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</si>
  <si>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</si>
  <si>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</si>
  <si>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</si>
  <si>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</si>
  <si>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</si>
  <si>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</si>
  <si>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</si>
  <si>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</si>
  <si>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</si>
  <si>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</si>
  <si>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</si>
  <si>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</si>
  <si>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</si>
  <si>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</si>
  <si>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</si>
  <si>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</si>
  <si>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</si>
  <si>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</si>
  <si>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</si>
  <si>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</si>
  <si>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</si>
  <si>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</si>
  <si>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</si>
  <si>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</si>
  <si>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</si>
  <si>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</si>
  <si>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</si>
  <si>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</si>
  <si>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</si>
  <si>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</si>
  <si>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</si>
  <si>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</si>
  <si>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</si>
  <si>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</si>
  <si>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</si>
  <si>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</si>
  <si>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</si>
  <si>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</si>
  <si>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</si>
  <si>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</si>
  <si>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</si>
  <si>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</si>
  <si>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</si>
  <si>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</si>
  <si>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</si>
  <si>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</si>
  <si>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</si>
  <si>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</si>
  <si>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</si>
  <si>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</si>
  <si>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</si>
  <si>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</si>
  <si>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</si>
  <si>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</si>
  <si>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</si>
  <si>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</si>
  <si>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</si>
  <si>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</si>
  <si>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</si>
  <si>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</si>
  <si>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</si>
  <si>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</si>
  <si>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</si>
  <si>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</si>
  <si>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</si>
  <si>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</si>
  <si>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</si>
  <si>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</si>
  <si>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</si>
  <si>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</si>
  <si>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</si>
  <si>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</si>
  <si>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</si>
  <si>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</si>
  <si>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</si>
  <si>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</si>
  <si>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</si>
  <si>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</si>
  <si>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</si>
  <si>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</si>
  <si>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</si>
  <si>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</si>
  <si>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</si>
  <si>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</si>
  <si>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</si>
  <si>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</si>
  <si>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</si>
  <si>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</si>
  <si>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</si>
  <si>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</si>
  <si>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</si>
  <si>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</si>
  <si>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</si>
  <si>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</si>
  <si>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</si>
  <si>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</si>
  <si>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</si>
  <si>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</si>
  <si>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</si>
  <si>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</si>
  <si>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</si>
  <si>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</si>
  <si>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</si>
  <si>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</si>
  <si>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</si>
  <si>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</si>
  <si>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</si>
  <si>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</si>
  <si>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</si>
  <si>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</si>
  <si>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</si>
  <si>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</si>
  <si>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</si>
  <si>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</si>
  <si>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</si>
  <si>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</si>
  <si>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</si>
  <si>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</si>
  <si>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</si>
  <si>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</si>
  <si>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</si>
  <si>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</si>
  <si>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</si>
  <si>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</si>
  <si>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</si>
  <si>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</si>
  <si>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</si>
  <si>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</si>
  <si>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</si>
  <si>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</si>
  <si>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</si>
  <si>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</si>
  <si>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</si>
  <si>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</si>
  <si>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</si>
  <si>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</si>
  <si>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</si>
  <si>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</si>
  <si>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</si>
  <si>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</si>
  <si>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</si>
  <si>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</si>
  <si>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</si>
  <si>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</si>
  <si>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</si>
  <si>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</si>
  <si>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</si>
  <si>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</si>
  <si>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</si>
  <si>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</si>
  <si>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</si>
  <si>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</si>
  <si>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</si>
  <si>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</si>
  <si>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</si>
  <si>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</si>
  <si>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</si>
  <si>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</si>
  <si>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</si>
  <si>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</si>
  <si>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</si>
  <si>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</si>
  <si>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</si>
  <si>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</si>
  <si>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</si>
  <si>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</si>
  <si>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</si>
  <si>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</si>
  <si>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</si>
  <si>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</si>
  <si>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</si>
  <si>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</si>
  <si>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</si>
  <si>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</si>
  <si>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</si>
  <si>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</si>
  <si>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</si>
  <si>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</si>
  <si>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</si>
  <si>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</si>
  <si>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</si>
  <si>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</si>
  <si>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</si>
  <si>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</si>
  <si>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</si>
  <si>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</si>
  <si>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</si>
  <si>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</si>
  <si>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</si>
  <si>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</si>
  <si>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</si>
  <si>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</si>
  <si>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</si>
  <si>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</si>
  <si>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</si>
  <si>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</si>
  <si>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</si>
  <si>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</si>
  <si>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</si>
  <si>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</si>
  <si>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</si>
  <si>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</si>
  <si>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</si>
  <si>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</si>
  <si>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</si>
  <si>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</si>
  <si>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</si>
  <si>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</si>
  <si>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</si>
  <si>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</si>
  <si>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</si>
  <si>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</si>
  <si>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</si>
  <si>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</si>
  <si>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</si>
  <si>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</si>
  <si>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</si>
  <si>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</si>
  <si>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</si>
  <si>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</si>
  <si>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</si>
  <si>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</si>
  <si>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</si>
  <si>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</si>
  <si>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</si>
  <si>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</si>
  <si>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</si>
  <si>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</si>
  <si>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</si>
  <si>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</si>
  <si>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</si>
  <si>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</si>
  <si>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</si>
  <si>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</si>
  <si>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</si>
  <si>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</si>
  <si>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</si>
  <si>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</si>
  <si>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</si>
  <si>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</si>
  <si>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</si>
  <si>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</si>
  <si>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</si>
  <si>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</si>
  <si>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</si>
  <si>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</si>
  <si>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</si>
  <si>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</si>
  <si>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</si>
  <si>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</si>
  <si>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</si>
  <si>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</si>
  <si>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</si>
  <si>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</si>
  <si>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</si>
  <si>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</si>
  <si>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</si>
  <si>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</si>
  <si>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</si>
  <si>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</si>
  <si>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</si>
  <si>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</si>
  <si>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</si>
  <si>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</si>
  <si>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</si>
  <si>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</si>
  <si>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</si>
  <si>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</si>
  <si>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</si>
  <si>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</si>
  <si>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</si>
  <si>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</si>
  <si>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</si>
  <si>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</si>
  <si>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</si>
  <si>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</si>
  <si>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</si>
  <si>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</si>
  <si>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</si>
  <si>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</si>
  <si>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</si>
  <si>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</si>
  <si>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</si>
  <si>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</si>
  <si>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</si>
  <si>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</si>
  <si>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</si>
  <si>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</si>
  <si>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</si>
  <si>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</si>
  <si>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</si>
  <si>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</si>
  <si>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</si>
  <si>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</si>
  <si>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</si>
  <si>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</si>
  <si>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</si>
  <si>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</si>
  <si>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</si>
  <si>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</si>
  <si>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</si>
  <si>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</si>
  <si>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</si>
  <si>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</si>
  <si>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</si>
  <si>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</si>
  <si>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</si>
  <si>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</si>
  <si>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</si>
  <si>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</si>
  <si>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</si>
  <si>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</si>
  <si>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</si>
  <si>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</si>
  <si>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</si>
  <si>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</si>
  <si>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</si>
  <si>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</si>
  <si>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</si>
  <si>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</si>
  <si>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</si>
  <si>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</si>
  <si>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</si>
  <si>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</si>
  <si>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</si>
  <si>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</si>
  <si>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</si>
  <si>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</si>
  <si>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</si>
  <si>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</si>
  <si>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</si>
  <si>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</si>
  <si>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</si>
  <si>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</si>
  <si>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</si>
  <si>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</si>
  <si>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</si>
  <si>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</si>
  <si>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</si>
  <si>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</si>
  <si>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</si>
  <si>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</si>
  <si>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</si>
  <si>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</si>
  <si>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</si>
  <si>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</si>
  <si>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</si>
  <si>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</si>
  <si>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</si>
  <si>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</si>
  <si>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</si>
  <si>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</si>
  <si>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</si>
  <si>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</si>
  <si>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</si>
  <si>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</si>
  <si>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</si>
  <si>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</si>
  <si>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</si>
  <si>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</si>
  <si>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</si>
  <si>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</si>
  <si>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</si>
  <si>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</si>
  <si>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</si>
  <si>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</si>
  <si>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</si>
  <si>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</si>
  <si>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</si>
  <si>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</si>
  <si>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</si>
  <si>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</si>
  <si>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</si>
  <si>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</si>
  <si>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</si>
  <si>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</si>
  <si>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</si>
  <si>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</si>
  <si>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</si>
  <si>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</si>
  <si>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</si>
  <si>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</si>
  <si>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</si>
  <si>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</si>
  <si>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</si>
  <si>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</si>
  <si>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</si>
  <si>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</si>
  <si>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</si>
  <si>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</si>
  <si>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</si>
  <si>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</si>
  <si>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</si>
  <si>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</si>
  <si>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</si>
  <si>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</si>
  <si>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</si>
  <si>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</si>
  <si>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</si>
  <si>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</si>
  <si>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</si>
  <si>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</si>
  <si>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</si>
  <si>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</si>
  <si>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</si>
  <si>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</si>
  <si>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</si>
  <si>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</si>
  <si>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</si>
  <si>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</si>
  <si>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</si>
  <si>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</si>
  <si>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</si>
  <si>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</si>
  <si>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</si>
  <si>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</si>
  <si>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</si>
  <si>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</si>
  <si>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</si>
  <si>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</si>
  <si>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</si>
  <si>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</si>
  <si>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</si>
  <si>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</si>
  <si>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</si>
  <si>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</si>
  <si>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</si>
  <si>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</si>
  <si>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</si>
  <si>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</si>
  <si>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</si>
  <si>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</si>
  <si>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</si>
  <si>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</si>
  <si>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</si>
  <si>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</si>
  <si>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</si>
  <si>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</si>
  <si>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</si>
  <si>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</si>
  <si>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</si>
  <si>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</si>
  <si>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</si>
  <si>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</si>
  <si>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</si>
  <si>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</si>
  <si>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</si>
  <si>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</si>
  <si>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</si>
  <si>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</si>
  <si>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</si>
  <si>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</si>
  <si>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</si>
  <si>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</si>
  <si>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</si>
  <si>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</si>
  <si>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</si>
  <si>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</si>
  <si>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</si>
  <si>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</si>
  <si>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</si>
  <si>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</si>
  <si>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</si>
  <si>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</si>
  <si>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</si>
  <si>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</si>
  <si>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</si>
  <si>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</si>
  <si>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</si>
  <si>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</si>
  <si>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</si>
  <si>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</si>
  <si>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</si>
  <si>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</si>
  <si>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</si>
  <si>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</si>
  <si>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</si>
  <si>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</si>
  <si>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</si>
  <si>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</si>
  <si>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</si>
  <si>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</si>
  <si>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</si>
  <si>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</si>
  <si>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</si>
  <si>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</si>
  <si>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</si>
  <si>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</si>
  <si>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</si>
  <si>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</si>
  <si>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</si>
  <si>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</si>
  <si>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</si>
  <si>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</si>
  <si>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</si>
  <si>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</si>
  <si>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</si>
  <si>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</si>
  <si>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</si>
  <si>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</si>
  <si>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</si>
  <si>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</si>
  <si>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</si>
  <si>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</si>
  <si>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</si>
  <si>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</si>
  <si>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</si>
  <si>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</si>
  <si>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</si>
  <si>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</si>
  <si>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</si>
  <si>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</si>
  <si>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</si>
  <si>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</si>
  <si>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</si>
  <si>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</si>
  <si>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</si>
  <si>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</si>
  <si>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</si>
  <si>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</si>
  <si>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</si>
  <si>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</si>
  <si>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</si>
  <si>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</si>
  <si>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</si>
  <si>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</si>
  <si>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</si>
  <si>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</si>
  <si>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</si>
  <si>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</si>
  <si>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</si>
  <si>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</si>
  <si>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</si>
  <si>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</si>
  <si>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</si>
  <si>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</si>
  <si>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</si>
  <si>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</si>
  <si>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</si>
  <si>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</si>
  <si>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</si>
  <si>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</si>
  <si>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</si>
  <si>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</si>
  <si>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</si>
  <si>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</si>
  <si>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</si>
  <si>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</si>
  <si>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</si>
  <si>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</si>
  <si>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</si>
  <si>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</si>
  <si>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</si>
  <si>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</si>
  <si>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</si>
  <si>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</si>
  <si>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</si>
  <si>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</si>
  <si>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</si>
  <si>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</si>
  <si>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</si>
  <si>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</si>
  <si>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</si>
  <si>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</si>
  <si>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</si>
  <si>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</si>
  <si>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</si>
  <si>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</si>
  <si>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</si>
  <si>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</si>
  <si>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</si>
  <si>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</si>
  <si>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</si>
  <si>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</si>
  <si>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</si>
  <si>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</si>
  <si>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</si>
  <si>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</si>
  <si>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</si>
  <si>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</si>
  <si>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</si>
  <si>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</si>
  <si>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</si>
  <si>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</si>
  <si>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</si>
  <si>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</si>
  <si>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</si>
  <si>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</si>
  <si>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</si>
  <si>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</si>
  <si>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</si>
  <si>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</si>
  <si>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</si>
  <si>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</si>
  <si>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</si>
  <si>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</si>
  <si>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</si>
  <si>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</si>
  <si>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</si>
  <si>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</si>
  <si>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</si>
  <si>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</si>
  <si>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</si>
  <si>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</si>
  <si>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</si>
  <si>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</si>
  <si>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</si>
  <si>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</si>
  <si>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</si>
  <si>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</si>
  <si>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</si>
  <si>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</si>
  <si>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</si>
  <si>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</si>
  <si>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</si>
  <si>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</si>
  <si>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</si>
  <si>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</si>
  <si>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</si>
  <si>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</si>
  <si>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</si>
  <si>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</si>
  <si>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</si>
  <si>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</si>
  <si>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</si>
  <si>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</si>
  <si>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</si>
  <si>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</si>
  <si>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</si>
  <si>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</si>
  <si>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</si>
  <si>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</si>
  <si>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</si>
  <si>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</si>
  <si>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</si>
  <si>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</si>
  <si>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</si>
  <si>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</si>
  <si>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</si>
  <si>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</si>
  <si>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</si>
  <si>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</si>
  <si>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</si>
  <si>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</si>
  <si>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</si>
  <si>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</si>
  <si>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</si>
  <si>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</si>
  <si>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</si>
  <si>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</si>
  <si>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</si>
  <si>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</si>
  <si>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</si>
  <si>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</si>
  <si>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</si>
  <si>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</si>
  <si>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</si>
  <si>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</si>
  <si>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</si>
  <si>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</si>
  <si>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</si>
  <si>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</si>
  <si>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</si>
  <si>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</si>
  <si>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</si>
  <si>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</si>
  <si>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</si>
  <si>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</si>
  <si>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</si>
  <si>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</si>
  <si>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</si>
  <si>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</si>
  <si>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</si>
  <si>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</si>
  <si>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</si>
  <si>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</si>
  <si>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</si>
  <si>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</si>
  <si>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</si>
  <si>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</si>
  <si>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</si>
  <si>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</si>
  <si>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</si>
  <si>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</si>
  <si>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</si>
  <si>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</si>
  <si>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</si>
  <si>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</si>
  <si>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</si>
  <si>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</si>
  <si>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</si>
  <si>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</si>
  <si>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</si>
  <si>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</si>
  <si>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</si>
  <si>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</si>
  <si>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</si>
  <si>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</si>
  <si>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</si>
  <si>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</si>
  <si>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</si>
  <si>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</si>
  <si>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</si>
  <si>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</si>
  <si>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</si>
  <si>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</si>
  <si>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</si>
  <si>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</si>
  <si>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</si>
  <si>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</si>
  <si>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</si>
  <si>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</si>
  <si>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</si>
  <si>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</si>
  <si>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</si>
  <si>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</si>
  <si>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</si>
  <si>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</si>
  <si>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</si>
  <si>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</si>
  <si>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</si>
  <si>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</si>
  <si>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</si>
  <si>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</si>
  <si>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</si>
  <si>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</si>
  <si>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</si>
  <si>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</si>
  <si>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</si>
  <si>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</si>
  <si>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</si>
  <si>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</si>
  <si>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</si>
  <si>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</si>
  <si>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</si>
  <si>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</si>
  <si>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</si>
  <si>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</si>
  <si>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</si>
  <si>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</si>
  <si>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</si>
  <si>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</si>
  <si>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</si>
  <si>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</si>
  <si>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</si>
  <si>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</si>
  <si>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</si>
  <si>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</si>
  <si>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</si>
  <si>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</si>
  <si>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</si>
  <si>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</si>
  <si>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</si>
  <si>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</si>
  <si>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</si>
  <si>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</si>
  <si>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</si>
  <si>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</si>
  <si>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</si>
  <si>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</si>
  <si>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</si>
  <si>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</si>
  <si>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</si>
  <si>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</si>
  <si>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</si>
  <si>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</si>
  <si>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</si>
  <si>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</si>
  <si>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</si>
  <si>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</si>
  <si>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</si>
  <si>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</si>
  <si>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</si>
  <si>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</si>
  <si>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</si>
  <si>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</si>
  <si>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</si>
  <si>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</si>
  <si>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</si>
  <si>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</si>
  <si>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</si>
  <si>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</si>
  <si>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</si>
  <si>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</si>
  <si>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</si>
  <si>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</si>
  <si>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</si>
  <si>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</si>
  <si>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</si>
  <si>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</si>
  <si>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</si>
  <si>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</si>
  <si>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</si>
  <si>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</si>
  <si>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</si>
  <si>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</si>
  <si>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</si>
  <si>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</si>
  <si>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</si>
  <si>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</si>
  <si>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</si>
  <si>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</si>
  <si>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</si>
  <si>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</si>
  <si>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</si>
  <si>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</si>
  <si>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</si>
  <si>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</si>
  <si>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</si>
  <si>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</si>
  <si>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</si>
  <si>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</si>
  <si>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</si>
  <si>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</si>
  <si>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</si>
  <si>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</si>
  <si>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</si>
  <si>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</si>
  <si>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</si>
  <si>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</si>
  <si>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</si>
  <si>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</si>
  <si>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</si>
  <si>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</si>
  <si>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</si>
  <si>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</si>
  <si>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</si>
  <si>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</si>
  <si>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</si>
  <si>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</si>
  <si>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</si>
  <si>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</si>
  <si>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</si>
  <si>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</si>
  <si>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</si>
  <si>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</si>
  <si>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</si>
  <si>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</si>
  <si>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</si>
  <si>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</si>
  <si>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</si>
  <si>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</si>
  <si>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</si>
  <si>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</si>
  <si>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</si>
  <si>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</si>
  <si>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</si>
  <si>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</si>
  <si>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</si>
  <si>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</si>
  <si>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</si>
  <si>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</si>
  <si>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</si>
  <si>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</si>
  <si>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</si>
  <si>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</si>
  <si>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</si>
  <si>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</si>
  <si>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</si>
  <si>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</si>
  <si>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</si>
  <si>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</si>
  <si>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</si>
  <si>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</si>
  <si>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</si>
  <si>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</si>
  <si>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</si>
  <si>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</si>
  <si>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</si>
  <si>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</si>
  <si>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</si>
  <si>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</si>
  <si>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</si>
  <si>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</si>
  <si>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</si>
  <si>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</si>
  <si>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</si>
  <si>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</si>
  <si>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</si>
  <si>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</si>
  <si>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</si>
  <si>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</si>
  <si>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</si>
  <si>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</si>
  <si>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</si>
  <si>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</si>
  <si>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</si>
  <si>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</si>
  <si>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</si>
  <si>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</si>
  <si>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</si>
  <si>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</si>
  <si>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</si>
  <si>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</si>
  <si>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</si>
  <si>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</si>
  <si>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</si>
  <si>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</si>
  <si>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</si>
  <si>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</si>
  <si>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</si>
  <si>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</si>
  <si>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</si>
  <si>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</si>
  <si>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</si>
  <si>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</si>
  <si>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</si>
  <si>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</si>
  <si>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</si>
  <si>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</si>
  <si>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</si>
  <si>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</si>
  <si>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</si>
  <si>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</si>
  <si>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</si>
  <si>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</si>
  <si>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</si>
  <si>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</si>
  <si>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</si>
  <si>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</si>
  <si>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</si>
  <si>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</si>
  <si>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</si>
  <si>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</si>
  <si>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</si>
  <si>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</si>
  <si>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</si>
  <si>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</si>
  <si>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</si>
  <si>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</si>
  <si>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</si>
  <si>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</si>
  <si>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</si>
  <si>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</si>
  <si>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</si>
  <si>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</si>
  <si>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</si>
  <si>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</si>
  <si>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</si>
  <si>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</si>
  <si>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</si>
  <si>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</si>
  <si>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</si>
  <si>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</si>
  <si>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</si>
  <si>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</si>
  <si>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</si>
  <si>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</si>
  <si>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</si>
  <si>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</si>
  <si>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</si>
  <si>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</si>
  <si>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</si>
  <si>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</si>
  <si>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</si>
  <si>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</si>
  <si>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</si>
  <si>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</si>
  <si>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</si>
  <si>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</si>
  <si>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</si>
  <si>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</si>
  <si>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</si>
  <si>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</si>
  <si>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</si>
  <si>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</si>
  <si>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</si>
  <si>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</si>
  <si>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</si>
  <si>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</si>
  <si>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</si>
  <si>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</si>
  <si>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</si>
  <si>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</si>
  <si>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</si>
  <si>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</si>
  <si>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</si>
  <si>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</si>
  <si>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</si>
  <si>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</si>
  <si>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</si>
  <si>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</si>
  <si>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</si>
  <si>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</si>
  <si>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</si>
  <si>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</si>
  <si>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</si>
  <si>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</si>
  <si>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</si>
  <si>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</si>
  <si>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</si>
  <si>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</si>
  <si>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</si>
  <si>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</si>
  <si>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</si>
  <si>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</si>
  <si>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</si>
  <si>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</si>
  <si>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</si>
  <si>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</si>
  <si>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</si>
  <si>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</si>
  <si>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</si>
  <si>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</si>
  <si>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</si>
  <si>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</si>
  <si>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</si>
  <si>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</si>
  <si>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</si>
  <si>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</si>
  <si>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</si>
  <si>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</si>
  <si>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</si>
  <si>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</si>
  <si>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</si>
  <si>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</si>
  <si>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</si>
  <si>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</si>
  <si>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</si>
  <si>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</si>
  <si>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</si>
  <si>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</si>
  <si>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</si>
  <si>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</si>
  <si>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</si>
  <si>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</si>
  <si>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</si>
  <si>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</si>
  <si>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</si>
  <si>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</si>
  <si>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</si>
  <si>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</si>
  <si>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</si>
  <si>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</si>
  <si>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</si>
  <si>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</si>
  <si>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</si>
  <si>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</si>
  <si>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</si>
  <si>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</si>
  <si>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</si>
  <si>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</si>
  <si>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</si>
  <si>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</si>
  <si>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</si>
  <si>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</si>
  <si>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</si>
  <si>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</si>
  <si>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</si>
  <si>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</si>
  <si>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</si>
  <si>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</si>
  <si>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</si>
  <si>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</si>
  <si>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</si>
  <si>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</si>
  <si>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</si>
  <si>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</si>
  <si>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</si>
  <si>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</si>
  <si>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</si>
  <si>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</si>
  <si>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</si>
  <si>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</si>
  <si>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</si>
  <si>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</si>
  <si>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</si>
  <si>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</si>
  <si>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</si>
  <si>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</si>
  <si>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</si>
  <si>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</si>
  <si>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</si>
  <si>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</si>
  <si>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</si>
  <si>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</si>
  <si>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</si>
  <si>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</si>
  <si>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</si>
  <si>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</si>
  <si>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</si>
  <si>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</si>
  <si>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</si>
  <si>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</si>
  <si>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</si>
  <si>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</si>
  <si>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</si>
  <si>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</si>
  <si>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</si>
  <si>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</si>
  <si>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</si>
  <si>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</si>
  <si>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</si>
  <si>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</si>
  <si>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</si>
  <si>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</si>
  <si>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</si>
  <si>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</si>
  <si>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</si>
  <si>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</si>
  <si>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</si>
  <si>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</si>
  <si>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</si>
  <si>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</si>
  <si>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</si>
  <si>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</si>
  <si>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</si>
  <si>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</si>
  <si>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</si>
  <si>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</si>
  <si>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</si>
  <si>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</si>
  <si>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</si>
  <si>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</si>
  <si>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</si>
  <si>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</si>
  <si>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</si>
  <si>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</si>
  <si>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</si>
  <si>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</si>
  <si>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</si>
  <si>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</si>
  <si>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</si>
  <si>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</si>
  <si>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</si>
  <si>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</si>
  <si>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</si>
  <si>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</si>
  <si>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</si>
  <si>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</si>
  <si>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</si>
  <si>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</si>
  <si>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</si>
  <si>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</si>
  <si>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</si>
  <si>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</si>
  <si>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</si>
  <si>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</si>
  <si>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</si>
  <si>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</si>
  <si>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</si>
  <si>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</si>
  <si>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</si>
  <si>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</si>
  <si>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</si>
  <si>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</si>
  <si>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</si>
  <si>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</si>
  <si>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</si>
  <si>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</si>
  <si>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</si>
  <si>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</si>
  <si>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</si>
  <si>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</si>
  <si>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</si>
  <si>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</si>
  <si>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</si>
  <si>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</si>
  <si>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</si>
  <si>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</si>
  <si>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</si>
  <si>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</si>
  <si>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</si>
  <si>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</si>
  <si>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</si>
  <si>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</si>
  <si>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</si>
  <si>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</si>
  <si>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</si>
  <si>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</si>
  <si>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</si>
  <si>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</si>
  <si>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</si>
  <si>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</si>
  <si>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</si>
  <si>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</si>
  <si>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</si>
  <si>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</si>
  <si>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</si>
  <si>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</si>
  <si>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</si>
  <si>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</si>
  <si>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</si>
  <si>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</si>
  <si>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</si>
  <si>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</si>
  <si>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</si>
  <si>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</si>
  <si>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</si>
  <si>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</si>
  <si>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</si>
  <si>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</si>
  <si>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</si>
  <si>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</si>
  <si>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</si>
  <si>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</si>
  <si>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</si>
  <si>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</si>
  <si>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</si>
  <si>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</si>
  <si>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</si>
  <si>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</si>
  <si>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</si>
  <si>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</si>
  <si>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</si>
  <si>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</si>
  <si>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</si>
  <si>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</si>
  <si>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</si>
  <si>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</si>
  <si>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</si>
  <si>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</si>
  <si>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</si>
  <si>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</si>
  <si>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</si>
  <si>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</si>
  <si>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</si>
  <si>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</si>
  <si>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</si>
  <si>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</si>
  <si>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</si>
  <si>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</si>
  <si>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</si>
  <si>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</si>
  <si>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</si>
  <si>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</si>
  <si>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</si>
  <si>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</si>
  <si>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</si>
  <si>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</si>
  <si>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</si>
  <si>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</si>
  <si>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</si>
  <si>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</si>
  <si>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</si>
  <si>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</si>
  <si>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</si>
  <si>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</si>
  <si>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</si>
  <si>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</si>
  <si>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</si>
  <si>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</si>
  <si>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</si>
  <si>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</si>
  <si>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</si>
  <si>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</si>
  <si>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</si>
  <si>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</si>
  <si>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</si>
  <si>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</si>
  <si>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</si>
  <si>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</si>
  <si>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</si>
  <si>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</si>
  <si>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</si>
  <si>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</si>
  <si>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</si>
  <si>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</si>
  <si>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</si>
  <si>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</si>
  <si>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</si>
  <si>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</si>
  <si>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</si>
  <si>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</si>
  <si>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</si>
  <si>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</si>
  <si>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</si>
  <si>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</si>
  <si>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</si>
  <si>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</si>
  <si>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</si>
  <si>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</si>
  <si>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</si>
  <si>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</si>
  <si>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</si>
  <si>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</si>
  <si>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</si>
  <si>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</si>
  <si>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</si>
  <si>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</si>
  <si>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</si>
  <si>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</si>
  <si>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</si>
  <si>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</si>
  <si>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</si>
  <si>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</si>
  <si>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</si>
  <si>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</si>
  <si>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</si>
  <si>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</si>
  <si>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</si>
  <si>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</si>
  <si>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</si>
  <si>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</si>
  <si>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</si>
  <si>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</si>
  <si>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</si>
  <si>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</si>
  <si>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</si>
  <si>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</si>
  <si>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</si>
  <si>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</si>
  <si>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</si>
  <si>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</si>
  <si>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</si>
  <si>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</si>
  <si>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</si>
  <si>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</si>
  <si>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</si>
  <si>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</si>
  <si>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</si>
  <si>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</si>
  <si>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</si>
  <si>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</si>
  <si>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</si>
  <si>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</si>
  <si>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</si>
  <si>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</si>
  <si>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</si>
  <si>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</si>
  <si>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</si>
  <si>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</si>
  <si>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</si>
  <si>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</si>
  <si>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</si>
  <si>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</si>
  <si>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</si>
  <si>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</si>
  <si>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</si>
  <si>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</si>
  <si>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</si>
  <si>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</si>
  <si>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</si>
  <si>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</si>
  <si>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</si>
  <si>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</si>
  <si>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</si>
  <si>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</si>
  <si>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</si>
  <si>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</si>
  <si>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</si>
  <si>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</si>
  <si>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</si>
  <si>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</si>
  <si>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</si>
  <si>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</si>
  <si>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</si>
  <si>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</si>
  <si>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</si>
  <si>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</si>
  <si>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</si>
  <si>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</si>
  <si>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</si>
  <si>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</si>
  <si>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</si>
  <si>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</si>
  <si>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</si>
  <si>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</si>
  <si>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</si>
  <si>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</si>
  <si>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</si>
  <si>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</si>
  <si>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</si>
  <si>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</si>
  <si>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</si>
  <si>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</si>
  <si>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</si>
  <si>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</si>
  <si>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</si>
  <si>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</si>
  <si>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</si>
  <si>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</si>
  <si>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</si>
  <si>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</si>
  <si>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</si>
  <si>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</si>
  <si>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</si>
  <si>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</si>
  <si>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</si>
  <si>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</si>
  <si>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</si>
  <si>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</si>
  <si>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</si>
  <si>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</si>
  <si>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</si>
  <si>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</si>
  <si>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</si>
  <si>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</si>
  <si>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</si>
  <si>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</si>
  <si>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</si>
  <si>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</si>
  <si>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</si>
  <si>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</si>
  <si>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</si>
  <si>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</si>
  <si>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</si>
  <si>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</si>
  <si>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</si>
  <si>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</si>
  <si>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</si>
  <si>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</si>
  <si>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</si>
  <si>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</si>
  <si>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</si>
  <si>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</si>
  <si>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</si>
  <si>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</si>
  <si>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</si>
  <si>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</si>
  <si>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</si>
  <si>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</si>
  <si>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</si>
  <si>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</si>
  <si>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</si>
  <si>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</si>
  <si>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</si>
  <si>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</si>
  <si>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</si>
  <si>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</si>
  <si>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</si>
  <si>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</si>
  <si>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</si>
  <si>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</si>
  <si>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</si>
  <si>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</si>
  <si>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</si>
  <si>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</si>
  <si>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</si>
  <si>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</si>
  <si>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</si>
  <si>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</si>
  <si>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</si>
  <si>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</si>
  <si>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</si>
  <si>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</si>
  <si>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</si>
  <si>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</si>
  <si>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</si>
  <si>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</si>
  <si>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</si>
  <si>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</si>
  <si>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</si>
  <si>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</si>
  <si>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</si>
  <si>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</si>
  <si>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</si>
  <si>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</si>
  <si>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</si>
  <si>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</si>
  <si>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</si>
  <si>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</si>
  <si>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</si>
  <si>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</si>
  <si>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</si>
  <si>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</si>
  <si>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</si>
  <si>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</si>
  <si>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</si>
  <si>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</si>
  <si>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</si>
  <si>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</si>
  <si>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</si>
  <si>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</si>
  <si>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</si>
  <si>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</si>
  <si>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</si>
  <si>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</si>
  <si>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</si>
  <si>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</si>
  <si>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</si>
  <si>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</si>
  <si>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</si>
  <si>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</si>
  <si>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</si>
  <si>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</si>
  <si>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</si>
  <si>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</si>
  <si>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</si>
  <si>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</si>
  <si>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</si>
  <si>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</si>
  <si>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</si>
  <si>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</si>
  <si>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</si>
  <si>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</si>
  <si>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</si>
  <si>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</si>
  <si>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</si>
  <si>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</si>
  <si>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</si>
  <si>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</si>
  <si>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</si>
  <si>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</si>
  <si>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</si>
  <si>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</si>
  <si>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</si>
  <si>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</si>
  <si>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</si>
  <si>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</si>
  <si>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</si>
  <si>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</si>
  <si>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</si>
  <si>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</si>
  <si>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</si>
  <si>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</si>
  <si>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</si>
  <si>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</si>
  <si>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</si>
  <si>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</si>
  <si>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</si>
  <si>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</si>
  <si>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</si>
  <si>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</si>
  <si>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</si>
  <si>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</si>
  <si>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</si>
  <si>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</si>
  <si>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</si>
  <si>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</si>
  <si>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</si>
  <si>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</si>
  <si>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</si>
  <si>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</si>
  <si>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</si>
  <si>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</si>
  <si>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</si>
  <si>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</si>
  <si>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</si>
  <si>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</si>
  <si>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</si>
  <si>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</si>
  <si>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</si>
  <si>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</si>
  <si>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</si>
  <si>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</si>
  <si>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</si>
  <si>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</si>
  <si>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</si>
  <si>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</si>
  <si>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</si>
  <si>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</si>
  <si>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</si>
  <si>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</si>
  <si>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</si>
  <si>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</si>
  <si>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</si>
  <si>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</si>
  <si>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</si>
  <si>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</si>
  <si>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</si>
  <si>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</si>
  <si>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</si>
  <si>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</si>
  <si>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</si>
  <si>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</si>
  <si>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</si>
  <si>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</si>
  <si>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</si>
  <si>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</si>
  <si>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</si>
  <si>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</si>
  <si>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</si>
  <si>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</si>
  <si>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</si>
  <si>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</si>
  <si>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</si>
  <si>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</si>
  <si>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</si>
  <si>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</si>
  <si>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</si>
  <si>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</si>
  <si>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</si>
  <si>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</si>
  <si>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</si>
  <si>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</si>
  <si>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</si>
  <si>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</si>
  <si>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</si>
  <si>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</si>
  <si>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</si>
  <si>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</si>
  <si>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</si>
  <si>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</si>
  <si>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</si>
  <si>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</si>
  <si>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</si>
  <si>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</si>
  <si>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</si>
  <si>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</si>
  <si>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</si>
  <si>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</si>
  <si>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</si>
  <si>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</si>
  <si>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</si>
  <si>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</si>
  <si>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</si>
  <si>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</si>
  <si>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</si>
  <si>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</si>
  <si>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</si>
  <si>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</si>
  <si>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</si>
  <si>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</si>
  <si>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</si>
  <si>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</si>
  <si>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</si>
  <si>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</si>
  <si>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</si>
  <si>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</si>
  <si>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</si>
  <si>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</si>
  <si>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</si>
  <si>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</si>
  <si>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</si>
  <si>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</si>
  <si>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</si>
  <si>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</si>
  <si>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</si>
  <si>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</si>
  <si>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</si>
  <si>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</si>
  <si>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</si>
  <si>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</si>
  <si>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</si>
  <si>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</si>
  <si>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</si>
  <si>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</si>
  <si>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</si>
  <si>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</si>
  <si>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</si>
  <si>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</si>
  <si>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</si>
  <si>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</si>
  <si>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</si>
  <si>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</si>
  <si>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</si>
  <si>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</si>
  <si>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</si>
  <si>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</si>
  <si>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</si>
  <si>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</si>
  <si>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</si>
  <si>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</si>
  <si>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</si>
  <si>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</si>
  <si>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</si>
  <si>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</si>
  <si>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</si>
  <si>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</si>
  <si>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</si>
  <si>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</si>
  <si>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</si>
  <si>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</si>
  <si>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</si>
  <si>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</si>
  <si>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</si>
  <si>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</si>
  <si>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</si>
  <si>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</si>
  <si>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</si>
  <si>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</si>
  <si>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</si>
  <si>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</si>
  <si>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</si>
  <si>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</si>
  <si>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</si>
  <si>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</si>
  <si>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</si>
  <si>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</si>
  <si>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</si>
  <si>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</si>
  <si>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</si>
  <si>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</si>
  <si>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</si>
  <si>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</si>
  <si>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</si>
  <si>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</si>
  <si>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</si>
  <si>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</si>
  <si>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</si>
  <si>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</si>
  <si>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</si>
  <si>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</si>
  <si>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</si>
  <si>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</si>
  <si>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</si>
  <si>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</si>
  <si>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</si>
  <si>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</si>
  <si>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</si>
  <si>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</si>
  <si>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</si>
  <si>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</si>
  <si>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</si>
  <si>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</si>
  <si>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</si>
  <si>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</si>
  <si>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</si>
  <si>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</si>
  <si>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</si>
  <si>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</si>
  <si>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</si>
  <si>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</si>
  <si>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</si>
  <si>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</si>
  <si>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</si>
  <si>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</si>
  <si>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</si>
  <si>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</si>
  <si>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</si>
  <si>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</si>
  <si>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</si>
  <si>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</si>
  <si>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</si>
  <si>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</si>
  <si>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</si>
  <si>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</si>
  <si>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</si>
  <si>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</si>
  <si>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</si>
  <si>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</si>
  <si>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</si>
  <si>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</si>
  <si>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</si>
  <si>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</si>
  <si>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</si>
  <si>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</si>
  <si>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</si>
  <si>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</si>
  <si>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</si>
  <si>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</si>
  <si>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</si>
  <si>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</si>
  <si>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</si>
  <si>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</si>
  <si>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</si>
  <si>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</si>
  <si>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</si>
  <si>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</si>
  <si>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</si>
  <si>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</si>
  <si>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</si>
  <si>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</si>
  <si>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</si>
  <si>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</si>
  <si>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</si>
  <si>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</si>
  <si>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</si>
  <si>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</si>
  <si>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</si>
  <si>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</si>
  <si>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</si>
  <si>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</si>
  <si>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</si>
  <si>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</si>
  <si>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</si>
  <si>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</si>
  <si>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</si>
  <si>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</si>
  <si>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</si>
  <si>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</si>
  <si>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</si>
  <si>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</si>
  <si>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</si>
  <si>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</si>
  <si>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</si>
  <si>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</si>
  <si>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</si>
  <si>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</si>
  <si>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</si>
  <si>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</si>
  <si>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</si>
  <si>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</si>
  <si>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</si>
  <si>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</si>
  <si>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</si>
  <si>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</si>
  <si>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</si>
  <si>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</si>
  <si>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</si>
  <si>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</si>
  <si>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</si>
  <si>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</si>
  <si>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</si>
  <si>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</si>
  <si>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</si>
  <si>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</si>
  <si>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</si>
  <si>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</si>
  <si>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</si>
  <si>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</si>
  <si>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</si>
  <si>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</si>
  <si>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</si>
  <si>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</si>
  <si>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</si>
  <si>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</si>
  <si>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</si>
  <si>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</si>
  <si>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</si>
  <si>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</si>
  <si>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</si>
  <si>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</si>
  <si>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</si>
  <si>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</si>
  <si>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</si>
  <si>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</si>
  <si>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</si>
  <si>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</si>
  <si>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</si>
  <si>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</si>
  <si>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</si>
  <si>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</si>
  <si>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</si>
  <si>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</si>
  <si>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</si>
  <si>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</si>
  <si>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</si>
  <si>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</si>
  <si>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</si>
  <si>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</si>
  <si>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</si>
  <si>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</si>
  <si>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</si>
  <si>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</si>
  <si>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</si>
  <si>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</si>
  <si>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</si>
  <si>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</si>
  <si>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</si>
  <si>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</si>
  <si>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</si>
  <si>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</si>
  <si>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</si>
  <si>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</si>
  <si>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</si>
  <si>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</si>
  <si>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</si>
  <si>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</si>
  <si>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</si>
  <si>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</si>
  <si>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</si>
  <si>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</si>
  <si>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</si>
  <si>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</si>
  <si>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</si>
  <si>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</si>
  <si>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</si>
  <si>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</si>
  <si>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</si>
  <si>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</si>
  <si>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</si>
  <si>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</si>
  <si>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</si>
  <si>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</si>
  <si>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</si>
  <si>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</si>
  <si>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</si>
  <si>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</si>
  <si>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</si>
  <si>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</si>
  <si>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</si>
  <si>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</si>
  <si>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</si>
  <si>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</si>
  <si>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</si>
  <si>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</si>
  <si>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</si>
  <si>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</si>
  <si>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</si>
  <si>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</si>
  <si>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</si>
  <si>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</si>
  <si>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</si>
  <si>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</si>
  <si>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</si>
  <si>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</si>
  <si>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</si>
  <si>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</si>
  <si>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</si>
  <si>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</si>
  <si>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</si>
  <si>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</si>
  <si>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</si>
  <si>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</si>
  <si>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</si>
  <si>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</si>
  <si>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</si>
  <si>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</si>
  <si>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</si>
  <si>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</si>
  <si>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</si>
  <si>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</si>
  <si>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</si>
  <si>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</si>
  <si>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</si>
  <si>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</si>
  <si>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</si>
  <si>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</si>
  <si>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</si>
  <si>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</si>
  <si>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</si>
  <si>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</si>
  <si>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</si>
  <si>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</si>
  <si>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</si>
  <si>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</si>
  <si>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</si>
  <si>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</si>
  <si>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</si>
  <si>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</si>
  <si>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</si>
  <si>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</si>
  <si>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</si>
  <si>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</si>
  <si>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</si>
  <si>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</si>
  <si>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</si>
  <si>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</si>
  <si>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</si>
  <si>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</si>
  <si>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</si>
  <si>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</si>
  <si>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</si>
  <si>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</si>
  <si>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</si>
  <si>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</si>
  <si>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</si>
  <si>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</si>
  <si>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</si>
  <si>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</si>
  <si>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</si>
  <si>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</si>
  <si>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</si>
  <si>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</si>
  <si>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</si>
  <si>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</si>
  <si>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</si>
  <si>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</si>
  <si>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</si>
  <si>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</si>
  <si>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</si>
  <si>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</si>
  <si>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</si>
  <si>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</si>
  <si>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</si>
  <si>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</si>
  <si>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</si>
  <si>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</si>
  <si>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</si>
  <si>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</si>
  <si>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</si>
  <si>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</si>
  <si>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</si>
  <si>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</si>
  <si>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</si>
  <si>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</si>
  <si>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</si>
  <si>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</si>
  <si>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</si>
  <si>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</si>
  <si>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</si>
  <si>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</si>
  <si>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</si>
  <si>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</si>
  <si>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</si>
  <si>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</si>
  <si>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</si>
  <si>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</si>
  <si>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</si>
  <si>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</si>
  <si>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</si>
  <si>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</si>
  <si>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</si>
  <si>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</si>
  <si>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</si>
  <si>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</si>
  <si>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</si>
  <si>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</si>
  <si>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</si>
  <si>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</si>
  <si>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</si>
  <si>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</si>
  <si>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</si>
  <si>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</si>
  <si>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</si>
  <si>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</si>
  <si>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</si>
  <si>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</si>
  <si>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</si>
  <si>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</si>
  <si>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</si>
  <si>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</si>
  <si>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</si>
  <si>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</si>
  <si>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</si>
  <si>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</si>
  <si>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</si>
  <si>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</si>
  <si>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</si>
  <si>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</si>
  <si>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</si>
  <si>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</si>
  <si>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</si>
  <si>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</si>
  <si>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</si>
  <si>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</si>
  <si>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</si>
  <si>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</si>
  <si>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</si>
  <si>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</si>
  <si>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</si>
  <si>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</si>
  <si>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</si>
  <si>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</si>
  <si>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</si>
  <si>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</si>
  <si>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</si>
  <si>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</si>
  <si>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</si>
  <si>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</si>
  <si>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</si>
  <si>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</si>
  <si>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</si>
  <si>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</si>
  <si>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</si>
  <si>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</si>
  <si>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</si>
  <si>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</si>
  <si>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</si>
  <si>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</si>
  <si>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</si>
  <si>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</si>
  <si>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</si>
  <si>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</si>
  <si>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</si>
  <si>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</si>
  <si>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</si>
  <si>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</si>
  <si>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</si>
  <si>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</si>
  <si>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</si>
  <si>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</si>
  <si>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</si>
  <si>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</si>
  <si>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</si>
  <si>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</si>
  <si>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</si>
  <si>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</si>
  <si>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</si>
  <si>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</si>
  <si>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</si>
  <si>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</si>
  <si>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</si>
  <si>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</si>
  <si>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</si>
  <si>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</si>
  <si>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</si>
  <si>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</si>
  <si>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</si>
  <si>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</si>
  <si>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</si>
  <si>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</si>
  <si>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</si>
  <si>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</si>
  <si>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</si>
  <si>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</si>
  <si>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</si>
  <si>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</si>
  <si>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</si>
  <si>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</si>
  <si>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</si>
  <si>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</si>
  <si>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</si>
  <si>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</si>
  <si>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</si>
  <si>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</si>
  <si>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</si>
  <si>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</si>
  <si>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</si>
  <si>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</si>
  <si>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</si>
  <si>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</si>
  <si>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</si>
  <si>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</si>
  <si>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</si>
  <si>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</si>
  <si>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</si>
  <si>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</si>
  <si>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</si>
  <si>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</si>
  <si>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</si>
  <si>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</si>
  <si>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</si>
  <si>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</si>
  <si>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</si>
  <si>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</si>
  <si>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</si>
  <si>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</si>
  <si>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</si>
  <si>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</si>
  <si>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</si>
  <si>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</si>
  <si>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</si>
  <si>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</si>
  <si>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</si>
  <si>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</si>
  <si>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</si>
  <si>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</si>
  <si>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</si>
  <si>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</si>
  <si>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</si>
  <si>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</si>
  <si>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</si>
  <si>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</si>
  <si>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</si>
  <si>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</si>
  <si>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</si>
  <si>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</si>
  <si>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</si>
  <si>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</si>
  <si>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</si>
  <si>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</si>
  <si>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</si>
  <si>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</si>
  <si>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</si>
  <si>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</si>
  <si>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</si>
  <si>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</si>
  <si>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</si>
  <si>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</si>
  <si>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</si>
  <si>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</si>
  <si>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</si>
  <si>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</si>
  <si>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</si>
  <si>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</si>
  <si>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</si>
  <si>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</si>
  <si>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</si>
  <si>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</si>
  <si>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</si>
  <si>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</si>
  <si>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</si>
  <si>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</si>
  <si>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</si>
  <si>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</si>
  <si>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</si>
  <si>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</si>
  <si>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</si>
  <si>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</si>
  <si>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</si>
  <si>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</si>
  <si>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</si>
  <si>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</si>
  <si>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</si>
  <si>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</si>
  <si>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</si>
  <si>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</si>
  <si>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</si>
  <si>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</si>
  <si>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</si>
  <si>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</si>
  <si>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</si>
  <si>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</si>
  <si>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</si>
  <si>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</si>
  <si>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</si>
  <si>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</si>
  <si>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</si>
  <si>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</si>
  <si>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</si>
  <si>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</si>
  <si>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</si>
  <si>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</si>
  <si>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</si>
  <si>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</si>
  <si>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</si>
  <si>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</si>
  <si>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</si>
  <si>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</si>
  <si>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</si>
  <si>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</si>
  <si>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</si>
  <si>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</si>
  <si>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</si>
  <si>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</si>
  <si>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</si>
  <si>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</si>
  <si>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</si>
  <si>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</si>
  <si>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</si>
  <si>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</si>
  <si>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</si>
  <si>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</si>
  <si>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</si>
  <si>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</si>
  <si>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</si>
  <si>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</si>
  <si>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</si>
  <si>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</si>
  <si>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</si>
  <si>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</si>
  <si>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</si>
  <si>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</si>
  <si>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</si>
  <si>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</si>
  <si>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</si>
  <si>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</si>
  <si>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</si>
  <si>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</si>
  <si>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</si>
  <si>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</si>
  <si>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</si>
  <si>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</si>
  <si>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</si>
  <si>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</si>
  <si>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</si>
  <si>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</si>
  <si>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</si>
  <si>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</si>
  <si>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</si>
  <si>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</si>
  <si>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</si>
  <si>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</si>
  <si>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</si>
  <si>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</si>
  <si>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</si>
  <si>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</si>
  <si>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</si>
  <si>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</si>
  <si>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</si>
  <si>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</si>
  <si>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</si>
  <si>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</si>
  <si>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</si>
  <si>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</si>
  <si>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</si>
  <si>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</si>
  <si>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</si>
  <si>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</si>
  <si>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</si>
  <si>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</si>
  <si>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</si>
  <si>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</si>
  <si>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</si>
  <si>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</si>
  <si>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</si>
  <si>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</si>
  <si>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</si>
  <si>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</si>
  <si>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</si>
  <si>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</si>
  <si>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</si>
  <si>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</si>
  <si>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</si>
  <si>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</si>
  <si>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</si>
  <si>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</si>
  <si>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</si>
  <si>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</si>
  <si>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</si>
  <si>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</si>
  <si>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</si>
  <si>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</si>
  <si>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</si>
  <si>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</si>
  <si>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</si>
  <si>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</si>
  <si>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</si>
  <si>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</si>
  <si>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</si>
  <si>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</si>
  <si>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</si>
  <si>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</si>
  <si>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</si>
  <si>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</si>
  <si>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</si>
  <si>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</si>
  <si>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</si>
  <si>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</si>
  <si>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</si>
  <si>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</si>
  <si>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</si>
  <si>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</si>
  <si>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</si>
  <si>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</si>
  <si>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</si>
  <si>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</si>
  <si>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</si>
  <si>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</si>
  <si>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</si>
  <si>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</si>
  <si>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</si>
  <si>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</si>
  <si>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</si>
  <si>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</si>
  <si>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</si>
  <si>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</si>
  <si>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</si>
  <si>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</si>
  <si>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</si>
  <si>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</si>
  <si>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</si>
  <si>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</si>
  <si>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</si>
  <si>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</si>
  <si>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</si>
  <si>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</si>
  <si>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</si>
  <si>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</si>
  <si>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</si>
  <si>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</si>
  <si>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</si>
  <si>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</si>
  <si>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</si>
  <si>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</si>
  <si>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</si>
  <si>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</si>
  <si>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</si>
  <si>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</si>
  <si>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</si>
  <si>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</si>
  <si>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</si>
  <si>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</si>
  <si>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</si>
  <si>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</si>
  <si>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</si>
  <si>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</si>
  <si>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</si>
  <si>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</si>
  <si>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</si>
  <si>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</si>
  <si>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</si>
  <si>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</si>
  <si>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</si>
  <si>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</si>
  <si>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</si>
  <si>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</si>
  <si>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</si>
  <si>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</si>
  <si>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</si>
  <si>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</si>
  <si>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</si>
  <si>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</si>
  <si>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</si>
  <si>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</si>
  <si>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</si>
  <si>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</si>
  <si>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</si>
  <si>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</si>
  <si>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</si>
  <si>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</si>
  <si>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</si>
  <si>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</si>
  <si>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</si>
  <si>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</si>
  <si>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</si>
  <si>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</si>
  <si>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</si>
  <si>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</si>
  <si>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</si>
  <si>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</si>
  <si>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</si>
  <si>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</si>
  <si>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</si>
  <si>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</si>
  <si>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</si>
  <si>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</si>
  <si>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</si>
  <si>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</si>
  <si>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</si>
  <si>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</si>
  <si>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</si>
  <si>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</si>
  <si>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</si>
  <si>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</si>
  <si>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</si>
  <si>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</si>
  <si>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</si>
  <si>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</si>
  <si>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</si>
  <si>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</si>
  <si>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</si>
  <si>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</si>
  <si>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</si>
  <si>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</si>
  <si>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</si>
  <si>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</si>
  <si>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</si>
  <si>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</si>
  <si>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</si>
  <si>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</si>
  <si>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</si>
  <si>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</si>
  <si>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</si>
  <si>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</si>
  <si>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</si>
  <si>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</si>
  <si>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</si>
  <si>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</si>
  <si>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</si>
  <si>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</si>
  <si>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</si>
  <si>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</si>
  <si>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</si>
  <si>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</si>
  <si>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</si>
  <si>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</si>
  <si>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</si>
  <si>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</si>
  <si>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</si>
  <si>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</si>
  <si>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</si>
  <si>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</si>
  <si>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</si>
  <si>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</si>
  <si>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</si>
  <si>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</si>
  <si>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</si>
  <si>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</si>
  <si>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</si>
  <si>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</si>
  <si>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</si>
  <si>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</si>
  <si>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</si>
  <si>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</si>
  <si>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</si>
  <si>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</si>
  <si>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</si>
  <si>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</si>
  <si>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</si>
  <si>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</si>
  <si>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</si>
  <si>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</si>
  <si>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</si>
  <si>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</si>
  <si>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</si>
  <si>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</si>
  <si>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</si>
  <si>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</si>
  <si>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</si>
  <si>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</si>
  <si>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</si>
  <si>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</si>
  <si>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</si>
  <si>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</si>
  <si>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</si>
  <si>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</si>
  <si>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</si>
  <si>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</si>
  <si>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</si>
  <si>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</si>
  <si>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</si>
  <si>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</si>
  <si>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</si>
  <si>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</si>
  <si>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</si>
  <si>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</si>
  <si>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</si>
  <si>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</si>
  <si>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</si>
  <si>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</si>
  <si>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</si>
  <si>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</si>
  <si>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</si>
  <si>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</si>
  <si>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</si>
  <si>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</si>
  <si>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</si>
  <si>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</si>
  <si>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</si>
  <si>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</si>
  <si>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</si>
  <si>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</si>
  <si>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</si>
  <si>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</si>
  <si>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</si>
  <si>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</si>
  <si>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</si>
  <si>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</si>
  <si>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</si>
  <si>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</si>
  <si>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</si>
  <si>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</si>
  <si>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</si>
  <si>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</si>
  <si>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</si>
  <si>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</si>
  <si>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</si>
  <si>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</si>
  <si>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</si>
  <si>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</si>
  <si>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</si>
  <si>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</si>
  <si>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</si>
  <si>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</si>
  <si>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</si>
  <si>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</si>
  <si>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</si>
  <si>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</si>
  <si>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</si>
  <si>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</si>
  <si>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</si>
  <si>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</si>
  <si>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</si>
  <si>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</si>
  <si>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</si>
  <si>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</si>
  <si>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</si>
  <si>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</si>
  <si>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</si>
  <si>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</si>
  <si>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</si>
  <si>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</si>
  <si>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</si>
  <si>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</si>
  <si>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</si>
  <si>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</si>
  <si>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</si>
  <si>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</si>
  <si>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</si>
  <si>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</si>
  <si>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</si>
  <si>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</si>
  <si>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</si>
  <si>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</si>
  <si>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</si>
  <si>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</si>
  <si>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</si>
  <si>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</si>
  <si>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</si>
  <si>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</si>
  <si>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</si>
  <si>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</si>
  <si>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</si>
  <si>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</si>
  <si>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</si>
  <si>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</si>
  <si>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</si>
  <si>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</si>
  <si>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</si>
  <si>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</si>
  <si>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</si>
  <si>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</si>
  <si>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</si>
  <si>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</si>
  <si>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</si>
  <si>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</si>
  <si>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</si>
  <si>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</si>
  <si>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</si>
  <si>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</si>
  <si>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</si>
  <si>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</si>
  <si>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</si>
  <si>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</si>
  <si>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</si>
  <si>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</si>
  <si>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</si>
  <si>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</si>
  <si>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</si>
  <si>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</si>
  <si>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</si>
  <si>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</si>
  <si>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</si>
  <si>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</si>
  <si>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</si>
  <si>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</si>
  <si>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</si>
  <si>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</si>
  <si>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</si>
  <si>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</si>
  <si>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</si>
  <si>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</si>
  <si>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</si>
  <si>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</si>
  <si>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</si>
  <si>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</si>
  <si>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</si>
  <si>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</si>
  <si>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</si>
  <si>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</si>
  <si>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</si>
  <si>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</si>
  <si>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</si>
  <si>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</si>
  <si>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</si>
  <si>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</si>
  <si>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</si>
  <si>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</si>
  <si>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</si>
  <si>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</si>
  <si>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</si>
  <si>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</si>
  <si>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</si>
  <si>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</si>
  <si>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</si>
  <si>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</si>
  <si>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</si>
  <si>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</si>
  <si>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</si>
  <si>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</si>
  <si>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</si>
  <si>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</si>
  <si>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</si>
  <si>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</si>
  <si>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</si>
  <si>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</si>
  <si>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</si>
  <si>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</si>
  <si>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</si>
  <si>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</si>
  <si>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</si>
  <si>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</si>
  <si>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</si>
  <si>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</si>
  <si>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</si>
  <si>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</si>
  <si>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</si>
  <si>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</si>
  <si>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</si>
  <si>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</si>
  <si>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</si>
  <si>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</si>
  <si>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</si>
  <si>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</si>
  <si>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</si>
  <si>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</si>
  <si>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</si>
  <si>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</si>
  <si>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</si>
  <si>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</si>
  <si>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</si>
  <si>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</si>
  <si>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</si>
  <si>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</si>
  <si>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</si>
  <si>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</si>
  <si>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</si>
  <si>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</si>
  <si>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</si>
  <si>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</si>
  <si>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</si>
  <si>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</si>
  <si>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</si>
  <si>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</si>
  <si>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</si>
  <si>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</si>
  <si>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</si>
  <si>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</si>
  <si>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</si>
  <si>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</si>
  <si>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</si>
  <si>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</si>
  <si>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</si>
  <si>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</si>
  <si>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</si>
  <si>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</si>
  <si>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</si>
  <si>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</si>
  <si>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</si>
  <si>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</si>
  <si>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</si>
  <si>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</si>
  <si>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</si>
  <si>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</si>
  <si>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</si>
  <si>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</si>
  <si>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</si>
  <si>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</si>
  <si>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</si>
  <si>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</si>
  <si>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</si>
  <si>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</si>
  <si>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</si>
  <si>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</si>
  <si>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</si>
  <si>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</si>
  <si>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</si>
  <si>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</si>
  <si>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</si>
  <si>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</si>
  <si>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</si>
  <si>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</si>
  <si>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</si>
  <si>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</si>
  <si>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</si>
  <si>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</si>
  <si>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</si>
  <si>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</si>
  <si>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</si>
  <si>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</si>
  <si>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</si>
  <si>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</si>
  <si>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</si>
  <si>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</si>
  <si>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</si>
  <si>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</si>
  <si>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</si>
  <si>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</si>
  <si>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</si>
  <si>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</si>
  <si>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</si>
  <si>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</si>
  <si>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</si>
  <si>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</si>
  <si>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</si>
  <si>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</si>
  <si>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</si>
  <si>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</si>
  <si>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</si>
  <si>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</si>
  <si>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</si>
  <si>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</si>
  <si>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</si>
  <si>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</si>
  <si>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</si>
  <si>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</si>
  <si>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</si>
  <si>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</si>
  <si>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</si>
  <si>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</si>
  <si>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</si>
  <si>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</si>
  <si>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</si>
  <si>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</si>
  <si>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</si>
  <si>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</si>
  <si>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</si>
  <si>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</si>
  <si>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</si>
  <si>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</si>
  <si>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</si>
  <si>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</si>
  <si>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</si>
  <si>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</si>
  <si>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</si>
  <si>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</si>
  <si>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</si>
  <si>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</si>
  <si>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</si>
  <si>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</si>
  <si>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</si>
  <si>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</si>
  <si>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</si>
  <si>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</si>
  <si>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</si>
  <si>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</si>
  <si>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</si>
  <si>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</si>
  <si>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</si>
  <si>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</si>
  <si>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</si>
  <si>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</si>
  <si>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</si>
  <si>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</si>
  <si>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</si>
  <si>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</si>
  <si>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</si>
  <si>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</si>
  <si>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</si>
  <si>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</si>
  <si>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</si>
  <si>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</si>
  <si>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</si>
  <si>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</si>
  <si>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</si>
  <si>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</si>
  <si>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</si>
  <si>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</si>
  <si>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</si>
  <si>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</si>
  <si>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</si>
  <si>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</si>
  <si>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</si>
  <si>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</si>
  <si>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</si>
  <si>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</si>
  <si>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</si>
  <si>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</si>
  <si>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</si>
  <si>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</si>
  <si>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</si>
  <si>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</si>
  <si>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</si>
  <si>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</si>
  <si>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</si>
  <si>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</si>
  <si>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</si>
  <si>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</si>
  <si>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</si>
  <si>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</si>
  <si>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</si>
  <si>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</si>
  <si>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</si>
  <si>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</si>
  <si>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</si>
  <si>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</si>
  <si>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</si>
  <si>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</si>
  <si>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</si>
  <si>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</si>
  <si>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</si>
  <si>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</si>
  <si>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</si>
  <si>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</si>
  <si>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</si>
  <si>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</si>
  <si>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</si>
  <si>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</si>
  <si>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</si>
  <si>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</si>
  <si>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</si>
  <si>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</si>
  <si>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</si>
  <si>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</si>
  <si>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</si>
  <si>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</si>
  <si>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</si>
  <si>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</si>
  <si>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</si>
  <si>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</si>
  <si>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</si>
  <si>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</si>
  <si>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</si>
  <si>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</si>
  <si>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</si>
  <si>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</si>
  <si>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</si>
  <si>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</si>
  <si>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</si>
  <si>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</si>
  <si>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</si>
  <si>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</si>
  <si>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</si>
  <si>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</si>
  <si>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</si>
  <si>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</si>
  <si>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</si>
  <si>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</si>
  <si>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</si>
  <si>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</si>
  <si>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</si>
  <si>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</si>
  <si>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</si>
  <si>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</si>
  <si>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</si>
  <si>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</si>
  <si>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</si>
  <si>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</si>
  <si>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</si>
  <si>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</si>
  <si>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</si>
  <si>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</si>
  <si>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</si>
  <si>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</si>
  <si>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</si>
  <si>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</si>
  <si>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</si>
  <si>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</si>
  <si>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</si>
  <si>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</si>
  <si>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</si>
  <si>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</si>
  <si>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</si>
  <si>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</si>
  <si>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</si>
  <si>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</si>
  <si>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</si>
  <si>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</si>
  <si>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</si>
  <si>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</si>
  <si>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</si>
  <si>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</si>
  <si>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</si>
  <si>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</si>
  <si>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</si>
  <si>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</si>
  <si>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</si>
  <si>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</si>
  <si>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</si>
  <si>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</si>
  <si>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</si>
  <si>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</si>
  <si>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</si>
  <si>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</si>
  <si>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</si>
  <si>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</si>
  <si>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</si>
  <si>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</si>
  <si>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</si>
  <si>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</si>
  <si>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</si>
  <si>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</si>
  <si>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</si>
  <si>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</si>
  <si>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</si>
  <si>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</si>
  <si>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</si>
  <si>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</si>
  <si>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</si>
  <si>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</si>
  <si>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</si>
  <si>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</si>
  <si>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</si>
  <si>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</si>
  <si>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</si>
  <si>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</si>
  <si>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</si>
  <si>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</si>
  <si>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</si>
  <si>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</si>
  <si>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</si>
  <si>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</si>
  <si>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</si>
  <si>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</si>
  <si>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</si>
  <si>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</si>
  <si>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</si>
  <si>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</si>
  <si>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</si>
  <si>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</si>
  <si>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</si>
  <si>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</si>
  <si>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</si>
  <si>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</si>
  <si>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</si>
  <si>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</si>
  <si>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</si>
  <si>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</si>
  <si>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</si>
  <si>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</si>
  <si>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</si>
  <si>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</si>
  <si>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</si>
  <si>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</si>
  <si>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</si>
  <si>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</si>
  <si>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</si>
  <si>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</si>
  <si>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</si>
  <si>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</si>
  <si>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</si>
  <si>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</si>
  <si>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</si>
  <si>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</si>
  <si>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</si>
  <si>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</si>
  <si>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</si>
  <si>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</si>
  <si>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</si>
  <si>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</si>
  <si>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</si>
  <si>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</si>
  <si>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</si>
  <si>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</si>
  <si>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</si>
  <si>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</si>
  <si>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</si>
  <si>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</si>
  <si>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</si>
  <si>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</si>
  <si>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</si>
  <si>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</si>
  <si>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</si>
  <si>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</si>
  <si>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</si>
  <si>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</si>
  <si>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</si>
  <si>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</si>
  <si>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</si>
  <si>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</si>
  <si>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</si>
  <si>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</si>
  <si>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</si>
  <si>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</si>
  <si>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</si>
  <si>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</si>
  <si>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</si>
  <si>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</si>
  <si>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</si>
  <si>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</si>
  <si>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</si>
  <si>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</si>
  <si>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</si>
  <si>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</si>
  <si>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</si>
  <si>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</si>
  <si>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</si>
  <si>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</si>
  <si>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</si>
  <si>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</si>
  <si>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</si>
  <si>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</si>
  <si>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</si>
  <si>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</si>
  <si>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</si>
  <si>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</si>
  <si>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</si>
  <si>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</si>
  <si>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</si>
  <si>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</si>
  <si>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</si>
  <si>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</si>
  <si>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</si>
  <si>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</si>
  <si>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</si>
  <si>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</si>
  <si>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</si>
  <si>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</si>
  <si>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</si>
  <si>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</si>
  <si>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</si>
  <si>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</si>
  <si>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</si>
  <si>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</si>
  <si>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</si>
  <si>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</si>
  <si>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</si>
  <si>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</si>
  <si>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</si>
  <si>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</si>
  <si>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</si>
  <si>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</si>
  <si>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</si>
  <si>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</si>
  <si>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</si>
  <si>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</si>
  <si>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</si>
  <si>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</si>
  <si>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</si>
  <si>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</si>
  <si>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</si>
  <si>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</si>
  <si>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</si>
  <si>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</si>
  <si>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</si>
  <si>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</si>
  <si>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</si>
  <si>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</si>
  <si>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</si>
  <si>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</si>
  <si>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</si>
  <si>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</si>
  <si>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</si>
  <si>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</si>
  <si>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</si>
  <si>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</si>
  <si>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</si>
  <si>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</si>
  <si>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</si>
  <si>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</si>
  <si>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</si>
  <si>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</si>
  <si>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</si>
  <si>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</si>
  <si>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</si>
  <si>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</si>
  <si>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</si>
  <si>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</si>
  <si>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</si>
  <si>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</si>
  <si>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</si>
  <si>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</si>
  <si>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</si>
  <si>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</si>
  <si>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</si>
  <si>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</si>
  <si>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</si>
  <si>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</si>
  <si>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</si>
  <si>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</si>
  <si>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</si>
  <si>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</si>
  <si>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</si>
  <si>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</si>
  <si>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</si>
  <si>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</si>
  <si>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</si>
  <si>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</si>
  <si>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</si>
  <si>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</si>
  <si>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</si>
  <si>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</si>
  <si>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</si>
  <si>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</si>
  <si>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</si>
  <si>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</si>
  <si>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</si>
  <si>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</si>
  <si>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</si>
  <si>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</si>
  <si>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</si>
  <si>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</si>
  <si>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</si>
  <si>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</si>
  <si>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</si>
  <si>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</si>
  <si>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</si>
  <si>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</si>
  <si>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</si>
  <si>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</si>
  <si>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</si>
  <si>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</si>
  <si>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</si>
  <si>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</si>
  <si>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</si>
  <si>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</si>
  <si>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</si>
  <si>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</si>
  <si>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</si>
  <si>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</si>
  <si>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</si>
  <si>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</si>
  <si>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</si>
  <si>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</si>
  <si>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</si>
  <si>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</si>
  <si>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</si>
  <si>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</si>
  <si>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</si>
  <si>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</si>
  <si>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</si>
  <si>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</si>
  <si>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</si>
  <si>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</si>
  <si>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</si>
  <si>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</si>
  <si>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</si>
  <si>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</si>
  <si>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</si>
  <si>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</si>
  <si>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</si>
  <si>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</si>
  <si>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</si>
  <si>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</si>
  <si>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</si>
  <si>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</si>
  <si>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</si>
  <si>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</si>
  <si>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</si>
  <si>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</si>
  <si>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</si>
  <si>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</si>
  <si>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</si>
  <si>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</si>
  <si>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</si>
  <si>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</si>
  <si>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</si>
  <si>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</si>
  <si>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</si>
  <si>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</si>
  <si>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</si>
  <si>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</si>
  <si>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</si>
  <si>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</si>
  <si>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</si>
  <si>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</si>
  <si>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</si>
  <si>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</si>
  <si>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</si>
  <si>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</si>
  <si>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</si>
  <si>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</si>
  <si>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</si>
  <si>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</si>
  <si>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</si>
  <si>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</si>
  <si>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</si>
  <si>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</si>
  <si>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</si>
  <si>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</si>
  <si>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</si>
  <si>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</si>
  <si>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</si>
  <si>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</si>
  <si>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</si>
  <si>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</si>
  <si>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</si>
  <si>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</si>
  <si>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</si>
  <si>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</si>
  <si>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</si>
  <si>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</si>
  <si>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</si>
  <si>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</si>
  <si>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</si>
  <si>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</si>
  <si>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</si>
  <si>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</si>
  <si>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</si>
  <si>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</si>
  <si>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</si>
  <si>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</si>
  <si>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</si>
  <si>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</si>
  <si>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</si>
  <si>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</si>
  <si>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</si>
  <si>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</si>
  <si>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</si>
  <si>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</si>
  <si>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</si>
  <si>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</si>
  <si>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</si>
  <si>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</si>
  <si>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</si>
  <si>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</si>
  <si>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</si>
  <si>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</si>
  <si>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</si>
  <si>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</si>
  <si>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</si>
  <si>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</si>
  <si>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</si>
  <si>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</si>
  <si>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</si>
  <si>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</si>
  <si>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</si>
  <si>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</si>
  <si>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</si>
  <si>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</si>
  <si>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</si>
  <si>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</si>
  <si>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</si>
  <si>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</si>
  <si>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</si>
  <si>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</si>
  <si>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</si>
  <si>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</si>
  <si>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</si>
  <si>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</si>
  <si>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</si>
  <si>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</si>
  <si>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</si>
  <si>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</si>
  <si>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</si>
  <si>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</si>
  <si>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</si>
  <si>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</si>
  <si>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</si>
  <si>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</si>
  <si>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</si>
  <si>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</si>
  <si>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</si>
  <si>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</si>
  <si>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</si>
  <si>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</si>
  <si>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</si>
  <si>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</si>
  <si>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</si>
  <si>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</si>
  <si>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</si>
  <si>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</si>
  <si>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</si>
  <si>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</si>
  <si>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</si>
  <si>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</si>
  <si>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</si>
  <si>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</si>
  <si>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</si>
  <si>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</si>
  <si>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</si>
  <si>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</si>
  <si>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</si>
  <si>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</si>
  <si>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</si>
  <si>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</si>
  <si>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</si>
  <si>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</si>
  <si>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</si>
  <si>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</si>
  <si>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</si>
  <si>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</si>
  <si>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</si>
  <si>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</si>
  <si>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</si>
  <si>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</si>
  <si>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</si>
  <si>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</si>
  <si>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</si>
  <si>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</si>
  <si>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</si>
  <si>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</si>
  <si>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</si>
  <si>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</si>
  <si>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</si>
  <si>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</si>
  <si>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</si>
  <si>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</si>
  <si>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</si>
  <si>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</si>
  <si>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</si>
  <si>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</si>
  <si>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</si>
  <si>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</si>
  <si>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</si>
  <si>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</si>
  <si>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</si>
  <si>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</si>
  <si>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</si>
  <si>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</si>
  <si>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</si>
  <si>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</si>
  <si>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</si>
  <si>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</si>
  <si>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</si>
  <si>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</si>
  <si>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</si>
  <si>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</si>
  <si>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</si>
  <si>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</si>
  <si>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</si>
  <si>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</si>
  <si>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</si>
  <si>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</si>
  <si>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</si>
  <si>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</si>
  <si>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</si>
  <si>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</si>
  <si>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</si>
  <si>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</si>
  <si>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</si>
  <si>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</si>
  <si>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</si>
  <si>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</si>
  <si>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</si>
  <si>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</si>
  <si>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</si>
  <si>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</si>
  <si>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</si>
  <si>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</si>
  <si>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</si>
  <si>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</si>
  <si>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</si>
  <si>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</si>
  <si>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</si>
  <si>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</si>
  <si>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</si>
  <si>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</si>
  <si>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</si>
  <si>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</si>
  <si>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</si>
  <si>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</si>
  <si>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</si>
  <si>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</si>
  <si>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</si>
  <si>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</si>
  <si>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</si>
  <si>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</si>
  <si>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</si>
  <si>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</si>
  <si>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</si>
  <si>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</si>
  <si>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</si>
  <si>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</si>
  <si>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</si>
  <si>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</si>
  <si>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</si>
  <si>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</si>
  <si>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</si>
  <si>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</si>
  <si>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</si>
  <si>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</si>
  <si>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</si>
  <si>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</si>
  <si>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</si>
  <si>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</si>
  <si>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</si>
  <si>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</si>
  <si>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</si>
  <si>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</si>
  <si>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</si>
  <si>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</si>
  <si>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</si>
  <si>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</si>
  <si>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</si>
  <si>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</si>
  <si>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</si>
  <si>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</si>
  <si>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</si>
  <si>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</si>
  <si>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</si>
  <si>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</si>
  <si>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</si>
  <si>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</si>
  <si>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</si>
  <si>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</si>
  <si>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</si>
  <si>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</si>
  <si>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</si>
  <si>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</si>
  <si>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</si>
  <si>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</si>
  <si>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</si>
  <si>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</si>
  <si>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</si>
  <si>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</si>
  <si>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</si>
  <si>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</si>
  <si>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</si>
  <si>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</si>
  <si>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</si>
  <si>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</si>
  <si>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</si>
  <si>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</si>
  <si>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</si>
  <si>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</si>
  <si>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</si>
  <si>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</si>
  <si>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</si>
  <si>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</si>
  <si>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</si>
  <si>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</si>
  <si>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</si>
  <si>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</si>
  <si>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</si>
  <si>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</si>
  <si>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</si>
  <si>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</si>
  <si>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</si>
  <si>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</si>
  <si>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</si>
  <si>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</si>
  <si>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</si>
  <si>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</si>
  <si>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</si>
  <si>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</si>
  <si>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</si>
  <si>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</si>
  <si>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</si>
  <si>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</si>
  <si>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</si>
  <si>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</si>
  <si>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</si>
  <si>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</si>
  <si>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</si>
  <si>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</si>
  <si>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</si>
  <si>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</si>
  <si>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</si>
  <si>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</si>
  <si>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</si>
  <si>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</si>
  <si>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</si>
  <si>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</si>
  <si>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</si>
  <si>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</si>
  <si>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</si>
  <si>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</si>
  <si>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</si>
  <si>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</si>
  <si>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</si>
  <si>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</si>
  <si>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</si>
  <si>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</si>
  <si>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</si>
  <si>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</si>
  <si>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</si>
  <si>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</si>
  <si>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</si>
  <si>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</si>
  <si>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</si>
  <si>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</si>
  <si>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</si>
  <si>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</si>
  <si>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</si>
  <si>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</si>
  <si>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</si>
  <si>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</si>
  <si>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</si>
  <si>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</si>
  <si>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</si>
  <si>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</si>
  <si>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</si>
  <si>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</si>
  <si>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</si>
  <si>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</si>
  <si>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</si>
  <si>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</si>
  <si>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</si>
  <si>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</si>
  <si>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</si>
  <si>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</si>
  <si>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</si>
  <si>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</si>
  <si>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</si>
  <si>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</si>
  <si>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</si>
  <si>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</si>
  <si>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</si>
  <si>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</si>
  <si>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</si>
  <si>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</si>
  <si>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</si>
  <si>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</si>
  <si>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</si>
  <si>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</si>
  <si>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</si>
  <si>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</si>
  <si>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</si>
  <si>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</si>
  <si>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</si>
  <si>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</si>
  <si>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</si>
  <si>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</si>
  <si>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</si>
  <si>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</si>
  <si>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</si>
  <si>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</si>
  <si>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</si>
  <si>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</si>
  <si>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</si>
  <si>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</si>
  <si>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</si>
  <si>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</si>
  <si>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</si>
  <si>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</si>
  <si>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</si>
  <si>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</si>
  <si>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</si>
  <si>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</si>
  <si>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</si>
  <si>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</si>
  <si>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</si>
  <si>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</si>
  <si>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</si>
  <si>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</si>
  <si>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</si>
  <si>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</si>
  <si>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</si>
  <si>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</si>
  <si>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</si>
  <si>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</si>
  <si>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</si>
  <si>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</si>
  <si>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</si>
  <si>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</si>
  <si>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</si>
  <si>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</si>
  <si>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</si>
  <si>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</si>
  <si>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</si>
  <si>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</si>
  <si>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</si>
  <si>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</si>
  <si>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</si>
  <si>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</si>
  <si>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</si>
  <si>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</si>
  <si>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</si>
  <si>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</si>
  <si>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</si>
  <si>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</si>
  <si>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</si>
  <si>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</si>
  <si>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</si>
  <si>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</si>
  <si>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</si>
  <si>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</si>
  <si>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</si>
  <si>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</si>
  <si>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</si>
  <si>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</si>
  <si>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</si>
  <si>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</si>
  <si>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</si>
  <si>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</si>
  <si>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</si>
  <si>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</si>
  <si>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</si>
  <si>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</si>
  <si>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</si>
  <si>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</si>
  <si>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</si>
  <si>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</si>
  <si>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</si>
  <si>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</si>
  <si>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</si>
  <si>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</si>
  <si>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</si>
  <si>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</si>
  <si>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</si>
  <si>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</si>
  <si>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</si>
  <si>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</si>
  <si>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</si>
  <si>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</si>
  <si>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</si>
  <si>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</si>
  <si>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</si>
  <si>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</si>
  <si>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</si>
  <si>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</si>
  <si>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</si>
  <si>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</si>
  <si>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</si>
  <si>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</si>
  <si>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</si>
  <si>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</si>
  <si>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</si>
  <si>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</si>
  <si>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</si>
  <si>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</si>
  <si>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</si>
  <si>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</si>
  <si>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</si>
  <si>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</si>
  <si>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</si>
  <si>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</si>
  <si>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</si>
  <si>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</si>
  <si>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</si>
  <si>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</si>
  <si>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</si>
  <si>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</si>
  <si>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</si>
  <si>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</si>
  <si>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</si>
  <si>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</si>
  <si>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</si>
  <si>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</si>
  <si>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</si>
  <si>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</si>
  <si>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</si>
  <si>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</si>
  <si>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</si>
  <si>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</si>
  <si>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</si>
  <si>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</si>
  <si>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</si>
  <si>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</si>
  <si>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</si>
  <si>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</si>
  <si>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</si>
  <si>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</si>
  <si>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</si>
  <si>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</si>
  <si>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</si>
  <si>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</si>
  <si>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</si>
  <si>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</si>
  <si>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</si>
  <si>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</si>
  <si>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</si>
  <si>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</si>
  <si>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</si>
  <si>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</si>
  <si>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</si>
  <si>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</si>
  <si>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</si>
  <si>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</si>
  <si>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</si>
  <si>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</si>
  <si>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</si>
  <si>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</si>
  <si>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</si>
  <si>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</si>
  <si>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</si>
  <si>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</si>
  <si>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</si>
  <si>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</si>
  <si>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</si>
  <si>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</si>
  <si>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</si>
  <si>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</si>
  <si>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</si>
  <si>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</si>
  <si>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</si>
  <si>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</si>
  <si>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</si>
  <si>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</si>
  <si>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</si>
  <si>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</si>
  <si>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</si>
  <si>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</si>
  <si>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</si>
  <si>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</si>
  <si>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</si>
  <si>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</si>
  <si>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</si>
  <si>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</si>
  <si>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</si>
  <si>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</si>
  <si>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</si>
  <si>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</si>
  <si>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</si>
  <si>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</si>
  <si>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</si>
  <si>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</si>
  <si>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</si>
  <si>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</si>
  <si>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</si>
  <si>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</si>
  <si>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</si>
  <si>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</si>
  <si>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</si>
  <si>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</si>
  <si>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</si>
  <si>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</si>
  <si>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</si>
  <si>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</si>
  <si>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</si>
  <si>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</si>
  <si>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</si>
  <si>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</si>
  <si>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</si>
  <si>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</si>
  <si>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</si>
  <si>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</si>
  <si>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</si>
  <si>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</si>
  <si>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</si>
  <si>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</si>
  <si>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</si>
  <si>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</si>
  <si>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</si>
  <si>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</si>
  <si>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</si>
  <si>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</si>
  <si>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</si>
  <si>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</si>
  <si>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</si>
  <si>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</si>
  <si>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</si>
  <si>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</si>
  <si>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</si>
  <si>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</si>
  <si>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</si>
  <si>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</si>
  <si>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</si>
  <si>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</si>
  <si>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</si>
  <si>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</si>
  <si>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</si>
  <si>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</si>
  <si>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</si>
  <si>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</si>
  <si>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</si>
  <si>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</si>
  <si>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</si>
  <si>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</si>
  <si>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</si>
  <si>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</si>
  <si>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</si>
  <si>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</si>
  <si>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</si>
  <si>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</si>
  <si>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</si>
  <si>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</si>
  <si>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</si>
  <si>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</si>
  <si>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</si>
  <si>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</si>
  <si>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</si>
  <si>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</si>
  <si>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</si>
  <si>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</si>
  <si>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</si>
  <si>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</si>
  <si>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</si>
  <si>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</si>
  <si>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</si>
  <si>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</si>
  <si>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</si>
  <si>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</si>
  <si>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</si>
  <si>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</si>
  <si>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</si>
  <si>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</si>
  <si>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</si>
  <si>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</si>
  <si>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</si>
  <si>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</si>
  <si>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</si>
  <si>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</si>
  <si>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</si>
  <si>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</si>
  <si>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</si>
  <si>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</si>
  <si>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</si>
  <si>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</si>
  <si>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</si>
  <si>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</si>
  <si>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</si>
  <si>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</si>
  <si>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</si>
  <si>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</si>
  <si>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</si>
  <si>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</si>
  <si>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</si>
  <si>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</si>
  <si>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</si>
  <si>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</si>
  <si>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</si>
  <si>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</si>
  <si>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</si>
  <si>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</si>
  <si>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</si>
  <si>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</si>
  <si>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</si>
  <si>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</si>
  <si>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</si>
  <si>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</si>
  <si>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</si>
  <si>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</si>
  <si>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</si>
  <si>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</si>
  <si>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</si>
  <si>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</si>
  <si>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</si>
  <si>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</si>
  <si>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</si>
  <si>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</si>
  <si>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</si>
  <si>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</si>
  <si>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</si>
  <si>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</si>
  <si>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</si>
  <si>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</si>
  <si>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</si>
  <si>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</si>
  <si>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</si>
  <si>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</si>
  <si>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</si>
  <si>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</si>
  <si>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</si>
  <si>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</si>
  <si>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</si>
  <si>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</si>
  <si>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</si>
  <si>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</si>
  <si>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</si>
  <si>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</si>
  <si>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</si>
  <si>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</si>
  <si>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</si>
  <si>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</si>
  <si>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</si>
  <si>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</si>
  <si>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</si>
  <si>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</si>
  <si>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</si>
  <si>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</si>
  <si>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</si>
  <si>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</si>
  <si>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</si>
  <si>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</si>
  <si>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</si>
  <si>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</si>
  <si>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</si>
  <si>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</si>
  <si>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</si>
  <si>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</si>
  <si>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</si>
  <si>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</si>
  <si>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</si>
  <si>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</si>
  <si>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</si>
  <si>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</si>
  <si>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</si>
  <si>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</si>
  <si>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</si>
  <si>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</si>
  <si>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</si>
  <si>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</si>
  <si>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</si>
  <si>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</si>
  <si>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</si>
  <si>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</si>
  <si>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</si>
  <si>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</si>
  <si>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</si>
  <si>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</si>
  <si>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</si>
  <si>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</si>
  <si>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</si>
  <si>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</si>
  <si>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</si>
  <si>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</si>
  <si>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</si>
  <si>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</si>
  <si>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</si>
  <si>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</si>
  <si>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</si>
  <si>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</si>
  <si>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</si>
  <si>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</si>
  <si>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</si>
  <si>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</si>
  <si>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</si>
  <si>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</si>
  <si>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</si>
  <si>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</si>
  <si>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</si>
  <si>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</si>
  <si>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</si>
  <si>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</si>
  <si>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</si>
  <si>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</si>
  <si>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</si>
  <si>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</si>
  <si>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</si>
  <si>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</si>
  <si>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</si>
  <si>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</si>
  <si>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</si>
  <si>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</si>
  <si>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</si>
  <si>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</si>
  <si>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</si>
  <si>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</si>
  <si>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</si>
  <si>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</si>
  <si>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</si>
  <si>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</si>
  <si>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</si>
  <si>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</si>
  <si>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</si>
  <si>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</si>
  <si>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</si>
  <si>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</si>
  <si>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</si>
  <si>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</si>
  <si>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</si>
  <si>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</si>
  <si>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</si>
  <si>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</si>
  <si>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</si>
  <si>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</si>
  <si>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</si>
  <si>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</si>
  <si>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</si>
  <si>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</si>
  <si>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</si>
  <si>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</si>
  <si>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</si>
  <si>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</si>
  <si>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</si>
  <si>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</si>
  <si>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</si>
  <si>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</si>
  <si>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</si>
  <si>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</si>
  <si>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</si>
  <si>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</si>
  <si>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</si>
  <si>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</si>
  <si>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</si>
  <si>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</si>
  <si>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</si>
  <si>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</si>
  <si>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</si>
  <si>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</si>
  <si>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</si>
  <si>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</si>
  <si>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</si>
  <si>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</si>
  <si>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</si>
  <si>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</si>
  <si>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</si>
  <si>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</si>
  <si>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</si>
  <si>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</si>
  <si>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</si>
  <si>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</si>
  <si>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</si>
  <si>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</si>
  <si>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</si>
  <si>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</si>
  <si>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</si>
  <si>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</si>
  <si>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</si>
  <si>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</si>
  <si>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</si>
  <si>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</si>
  <si>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</si>
  <si>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</si>
  <si>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</si>
  <si>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</si>
  <si>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</si>
  <si>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</si>
  <si>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</si>
  <si>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</si>
  <si>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</si>
  <si>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</si>
  <si>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</si>
  <si>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</si>
  <si>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</si>
  <si>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</si>
  <si>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</si>
  <si>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</si>
  <si>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</si>
  <si>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</si>
  <si>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</si>
  <si>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</si>
  <si>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</si>
  <si>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</si>
  <si>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</si>
  <si>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</si>
  <si>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</si>
  <si>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</si>
  <si>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</si>
  <si>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</si>
  <si>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</si>
  <si>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</si>
  <si>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</si>
  <si>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</si>
  <si>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</si>
  <si>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</si>
  <si>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</si>
  <si>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</si>
  <si>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</si>
  <si>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</si>
  <si>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</si>
  <si>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</si>
  <si>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</si>
  <si>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</si>
  <si>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</si>
  <si>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</si>
  <si>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</si>
  <si>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</si>
  <si>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</si>
  <si>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</si>
  <si>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</si>
  <si>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</si>
  <si>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</si>
  <si>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</si>
  <si>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</si>
  <si>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</si>
  <si>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</si>
  <si>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</si>
  <si>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</si>
  <si>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</si>
  <si>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</si>
  <si>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</si>
  <si>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</si>
  <si>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</si>
  <si>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</si>
  <si>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</si>
  <si>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</si>
  <si>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</si>
  <si>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</si>
  <si>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</si>
  <si>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</si>
  <si>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</si>
  <si>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</si>
  <si>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</si>
  <si>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</si>
  <si>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</si>
  <si>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</si>
  <si>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</si>
  <si>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</si>
  <si>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</si>
  <si>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</si>
  <si>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</si>
  <si>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</si>
  <si>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</si>
  <si>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</si>
  <si>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</si>
  <si>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</si>
  <si>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</si>
  <si>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</si>
  <si>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</si>
  <si>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</si>
  <si>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</si>
  <si>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</si>
  <si>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</si>
  <si>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</si>
  <si>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</si>
  <si>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</si>
  <si>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</si>
  <si>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</si>
  <si>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</si>
  <si>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</si>
  <si>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</si>
  <si>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</si>
  <si>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</si>
  <si>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</si>
  <si>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</si>
  <si>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</si>
  <si>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</si>
  <si>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</si>
  <si>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</si>
  <si>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</si>
  <si>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</si>
  <si>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</si>
  <si>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</si>
  <si>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</si>
  <si>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</si>
  <si>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</si>
  <si>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</si>
  <si>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</si>
  <si>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</si>
  <si>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</si>
  <si>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</si>
  <si>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</si>
  <si>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</si>
  <si>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</si>
  <si>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</si>
  <si>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</si>
  <si>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</si>
  <si>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</si>
  <si>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</si>
  <si>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</si>
  <si>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</si>
  <si>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</si>
  <si>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</si>
  <si>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</si>
  <si>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</si>
  <si>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</si>
  <si>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</si>
  <si>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</si>
  <si>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</si>
  <si>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</si>
  <si>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</si>
  <si>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</si>
  <si>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</si>
  <si>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</si>
  <si>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</si>
  <si>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</si>
  <si>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</si>
  <si>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</si>
  <si>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</si>
  <si>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</si>
  <si>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</si>
  <si>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</si>
  <si>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</si>
  <si>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</si>
  <si>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</si>
  <si>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</si>
  <si>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</si>
  <si>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</si>
  <si>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</si>
  <si>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</si>
  <si>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</si>
  <si>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</si>
  <si>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</si>
  <si>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</si>
  <si>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</si>
  <si>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</si>
  <si>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</si>
  <si>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</si>
  <si>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</si>
  <si>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</si>
  <si>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</si>
  <si>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</si>
  <si>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</si>
  <si>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</si>
  <si>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</si>
  <si>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</si>
  <si>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</si>
  <si>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</si>
  <si>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</si>
  <si>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</si>
  <si>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</si>
  <si>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</si>
  <si>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</si>
  <si>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</si>
  <si>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</si>
  <si>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</si>
  <si>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</si>
  <si>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</si>
  <si>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</si>
  <si>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</si>
  <si>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</si>
  <si>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</si>
  <si>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</si>
  <si>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</si>
  <si>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</si>
  <si>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</si>
  <si>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</si>
  <si>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</si>
  <si>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</si>
  <si>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</si>
  <si>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</si>
  <si>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</si>
  <si>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</si>
  <si>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</si>
  <si>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</si>
  <si>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</si>
  <si>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</si>
  <si>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</si>
  <si>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</si>
  <si>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</si>
  <si>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</si>
  <si>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</si>
  <si>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</si>
  <si>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</si>
  <si>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</si>
  <si>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</si>
  <si>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</si>
  <si>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</si>
  <si>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</si>
  <si>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</si>
  <si>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</si>
  <si>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</si>
  <si>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</si>
  <si>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</si>
  <si>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</si>
  <si>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</si>
  <si>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</si>
  <si>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</si>
  <si>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</si>
  <si>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</si>
  <si>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</si>
  <si>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</si>
  <si>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</si>
  <si>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</si>
  <si>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</si>
  <si>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</si>
  <si>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</si>
  <si>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</si>
  <si>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</si>
  <si>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</si>
  <si>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</si>
  <si>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</si>
  <si>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</si>
  <si>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</si>
  <si>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</si>
  <si>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</si>
  <si>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</si>
  <si>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</si>
  <si>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</si>
  <si>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</si>
  <si>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</si>
  <si>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</si>
  <si>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</si>
  <si>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</si>
  <si>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</si>
  <si>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</si>
  <si>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</si>
  <si>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</si>
  <si>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</si>
  <si>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</si>
  <si>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</si>
  <si>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</si>
  <si>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</si>
  <si>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</si>
  <si>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</si>
  <si>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</si>
  <si>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</si>
  <si>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</si>
  <si>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</si>
  <si>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</si>
  <si>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</si>
  <si>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</si>
  <si>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</si>
  <si>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</si>
  <si>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</si>
  <si>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</si>
  <si>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</si>
  <si>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</si>
  <si>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</si>
  <si>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</si>
  <si>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</si>
  <si>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</si>
  <si>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</si>
  <si>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</si>
  <si>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</si>
  <si>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</si>
  <si>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</si>
  <si>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</si>
  <si>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</si>
  <si>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</si>
  <si>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</si>
  <si>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</si>
  <si>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</si>
  <si>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</si>
  <si>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</si>
  <si>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</si>
  <si>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</si>
  <si>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</si>
  <si>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</si>
  <si>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</si>
  <si>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</si>
  <si>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</si>
  <si>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</si>
  <si>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</si>
  <si>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</si>
  <si>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</si>
  <si>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</si>
  <si>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</si>
  <si>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</si>
  <si>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</si>
  <si>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</si>
  <si>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</si>
  <si>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</si>
  <si>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</si>
  <si>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</si>
  <si>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</si>
  <si>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</si>
  <si>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</si>
  <si>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</si>
  <si>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</si>
  <si>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</si>
  <si>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</si>
  <si>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</si>
  <si>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</si>
  <si>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</si>
  <si>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</si>
  <si>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</si>
  <si>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</si>
  <si>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</si>
  <si>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</si>
  <si>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</si>
  <si>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</si>
  <si>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</si>
  <si>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</si>
  <si>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</si>
  <si>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</si>
  <si>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</si>
  <si>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</si>
  <si>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</si>
  <si>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</si>
  <si>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</si>
  <si>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</si>
  <si>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</si>
  <si>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</si>
  <si>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</si>
  <si>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</si>
  <si>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</si>
  <si>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</si>
  <si>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</si>
  <si>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</si>
  <si>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</si>
  <si>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</si>
  <si>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</si>
  <si>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</si>
  <si>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</si>
  <si>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</si>
  <si>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</si>
  <si>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</si>
  <si>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</si>
  <si>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</si>
  <si>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</si>
  <si>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</si>
  <si>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</si>
  <si>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</si>
  <si>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</si>
  <si>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</si>
  <si>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</si>
  <si>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</si>
  <si>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</si>
  <si>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</si>
  <si>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</si>
  <si>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</si>
  <si>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</si>
  <si>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</si>
  <si>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</si>
  <si>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</si>
  <si>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</si>
  <si>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</si>
  <si>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</si>
  <si>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</si>
  <si>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</si>
  <si>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</si>
  <si>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</si>
  <si>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</si>
  <si>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</si>
  <si>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</si>
  <si>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</si>
  <si>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</si>
  <si>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</si>
  <si>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</si>
  <si>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</si>
  <si>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</si>
  <si>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</si>
  <si>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</si>
  <si>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</si>
  <si>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</si>
  <si>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</si>
  <si>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</si>
  <si>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</si>
  <si>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</si>
  <si>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</si>
  <si>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</si>
  <si>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</si>
  <si>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</si>
  <si>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</si>
  <si>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</si>
  <si>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</si>
  <si>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</si>
  <si>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</si>
  <si>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</si>
  <si>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</si>
  <si>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</si>
  <si>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</si>
  <si>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</si>
  <si>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</si>
  <si>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</si>
  <si>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</si>
  <si>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</si>
  <si>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</si>
  <si>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</si>
  <si>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</si>
  <si>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</si>
  <si>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</si>
  <si>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</si>
  <si>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</si>
  <si>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</si>
  <si>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</si>
  <si>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</si>
  <si>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</si>
  <si>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</si>
  <si>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</si>
  <si>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</si>
  <si>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</si>
  <si>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</si>
  <si>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</si>
  <si>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</si>
  <si>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</si>
  <si>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</si>
  <si>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</si>
  <si>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</si>
  <si>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</si>
  <si>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</si>
  <si>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</si>
  <si>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</si>
  <si>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</si>
  <si>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</si>
  <si>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</si>
  <si>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</si>
  <si>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</si>
  <si>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</si>
  <si>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</si>
  <si>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</si>
  <si>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</si>
  <si>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</si>
  <si>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</si>
  <si>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</si>
  <si>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</si>
  <si>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</si>
  <si>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</si>
  <si>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</si>
  <si>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</si>
  <si>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</si>
  <si>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</si>
  <si>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</si>
  <si>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</si>
  <si>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</si>
  <si>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</si>
  <si>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</si>
  <si>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</si>
  <si>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</si>
  <si>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</si>
  <si>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</si>
  <si>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</si>
  <si>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</si>
  <si>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</si>
  <si>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</si>
  <si>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</si>
  <si>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</si>
  <si>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</si>
  <si>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</si>
  <si>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</si>
  <si>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</si>
  <si>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</si>
  <si>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</si>
  <si>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</si>
  <si>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</si>
  <si>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</si>
  <si>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</si>
  <si>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</si>
  <si>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</si>
  <si>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</si>
  <si>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</si>
  <si>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</si>
  <si>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</si>
  <si>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</si>
  <si>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</si>
  <si>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</si>
  <si>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</si>
  <si>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</si>
  <si>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</si>
  <si>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</si>
  <si>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</si>
  <si>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</si>
  <si>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</si>
  <si>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</si>
  <si>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</si>
  <si>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</si>
  <si>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</si>
  <si>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</si>
  <si>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</si>
  <si>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</si>
  <si>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</si>
  <si>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</si>
  <si>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</si>
  <si>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</si>
  <si>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</si>
  <si>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</si>
  <si>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</si>
  <si>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</si>
  <si>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</si>
  <si>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</si>
  <si>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</si>
  <si>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</si>
  <si>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</si>
  <si>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</si>
  <si>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</si>
  <si>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</si>
  <si>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</si>
  <si>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</si>
  <si>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</si>
  <si>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</si>
  <si>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</si>
  <si>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</si>
  <si>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</si>
  <si>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</si>
  <si>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</si>
  <si>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</si>
  <si>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</si>
  <si>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</si>
  <si>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</si>
  <si>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</si>
  <si>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</si>
  <si>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</si>
  <si>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</si>
  <si>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</si>
  <si>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</si>
  <si>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</si>
  <si>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</si>
  <si>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</si>
  <si>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</si>
  <si>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</si>
  <si>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</si>
  <si>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</si>
  <si>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</si>
  <si>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</si>
  <si>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</si>
  <si>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</si>
  <si>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</si>
  <si>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</si>
  <si>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</si>
  <si>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</si>
  <si>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</si>
  <si>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</si>
  <si>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</si>
  <si>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</si>
  <si>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</si>
  <si>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</si>
  <si>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</si>
  <si>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</si>
  <si>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</si>
  <si>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</si>
  <si>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</si>
  <si>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</si>
  <si>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</si>
  <si>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</si>
  <si>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</si>
  <si>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</si>
  <si>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</si>
  <si>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</si>
  <si>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</si>
  <si>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</si>
  <si>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</si>
  <si>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</si>
  <si>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</si>
  <si>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</si>
  <si>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</si>
  <si>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</si>
  <si>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</si>
  <si>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</si>
  <si>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</si>
  <si>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</si>
  <si>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</si>
  <si>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</si>
  <si>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</si>
  <si>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</si>
  <si>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</si>
  <si>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</si>
  <si>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</si>
  <si>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</si>
  <si>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</si>
  <si>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</si>
  <si>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</si>
  <si>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</si>
  <si>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</si>
  <si>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</si>
  <si>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</si>
  <si>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</si>
  <si>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</si>
  <si>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</si>
  <si>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</si>
  <si>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</si>
  <si>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</si>
  <si>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</si>
  <si>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</si>
  <si>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</si>
  <si>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</si>
  <si>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</si>
  <si>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</si>
  <si>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</si>
  <si>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</si>
  <si>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</si>
  <si>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</si>
  <si>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</si>
  <si>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</si>
  <si>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</si>
  <si>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</si>
  <si>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</si>
  <si>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</si>
  <si>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</si>
  <si>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</si>
  <si>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</si>
  <si>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</si>
  <si>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</si>
  <si>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</si>
  <si>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</si>
  <si>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</si>
  <si>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</si>
  <si>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</si>
  <si>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</si>
  <si>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</si>
  <si>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</si>
  <si>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</si>
  <si>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</si>
  <si>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</si>
  <si>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</si>
  <si>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</si>
  <si>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</si>
  <si>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</si>
  <si>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</si>
  <si>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</si>
  <si>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</si>
  <si>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</si>
  <si>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</si>
  <si>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</si>
  <si>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</si>
  <si>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</si>
  <si>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</si>
  <si>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</si>
  <si>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</si>
  <si>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</si>
  <si>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</si>
  <si>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</si>
  <si>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</si>
  <si>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</si>
  <si>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</si>
  <si>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</si>
  <si>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</si>
  <si>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</si>
  <si>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</si>
  <si>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</si>
  <si>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</si>
  <si>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</si>
  <si>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</si>
  <si>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</si>
  <si>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</si>
  <si>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</si>
  <si>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</si>
  <si>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</si>
  <si>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</si>
  <si>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</si>
  <si>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</si>
  <si>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</si>
  <si>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</si>
  <si>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</si>
  <si>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</si>
  <si>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</si>
  <si>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</si>
  <si>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</si>
  <si>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</si>
  <si>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</si>
  <si>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</si>
  <si>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</si>
  <si>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</si>
  <si>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</si>
  <si>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</si>
  <si>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</si>
  <si>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</si>
  <si>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</si>
  <si>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</si>
  <si>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</si>
  <si>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</si>
  <si>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</si>
  <si>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</si>
  <si>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</si>
  <si>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</si>
  <si>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</si>
  <si>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</si>
  <si>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</si>
  <si>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</si>
  <si>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</si>
  <si>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</si>
  <si>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</si>
  <si>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</si>
  <si>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</si>
  <si>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</si>
  <si>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</si>
  <si>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</si>
  <si>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</si>
  <si>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</si>
  <si>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</si>
  <si>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</si>
  <si>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</si>
  <si>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</si>
  <si>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</si>
  <si>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</si>
  <si>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</si>
  <si>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</si>
  <si>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</si>
  <si>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</si>
  <si>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</si>
  <si>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</si>
  <si>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</si>
  <si>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</si>
  <si>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</si>
  <si>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</si>
  <si>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</si>
  <si>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</si>
  <si>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</si>
  <si>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</si>
  <si>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</si>
  <si>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</si>
  <si>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</si>
  <si>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</si>
  <si>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</si>
  <si>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</si>
  <si>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</si>
  <si>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</si>
  <si>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</si>
  <si>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</si>
  <si>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</si>
  <si>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</si>
  <si>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</si>
  <si>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</si>
  <si>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</si>
  <si>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</si>
  <si>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</si>
  <si>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</si>
  <si>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</si>
  <si>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</si>
  <si>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</si>
  <si>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</si>
  <si>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</si>
  <si>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</si>
  <si>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</si>
  <si>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</si>
  <si>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</si>
  <si>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</si>
  <si>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</si>
  <si>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</si>
  <si>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</si>
  <si>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</si>
  <si>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</si>
  <si>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</si>
  <si>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</si>
  <si>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</si>
  <si>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</si>
  <si>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</si>
  <si>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</si>
  <si>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</si>
  <si>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</si>
  <si>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</si>
  <si>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</si>
  <si>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</si>
  <si>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</si>
  <si>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</si>
  <si>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</si>
  <si>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</si>
  <si>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</si>
  <si>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</si>
  <si>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</si>
  <si>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</si>
  <si>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</si>
  <si>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</si>
  <si>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</si>
  <si>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</si>
  <si>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</si>
  <si>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</si>
  <si>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</si>
  <si>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</si>
  <si>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</si>
  <si>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</si>
  <si>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</si>
  <si>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</si>
  <si>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</si>
  <si>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</si>
  <si>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</si>
  <si>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</si>
  <si>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</si>
  <si>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</si>
  <si>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</si>
  <si>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</si>
  <si>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</si>
  <si>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</si>
  <si>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</si>
  <si>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</si>
  <si>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</si>
  <si>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</si>
  <si>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</si>
  <si>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</si>
  <si>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</si>
  <si>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</si>
  <si>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</si>
  <si>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</si>
  <si>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</si>
  <si>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</si>
  <si>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</si>
  <si>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</si>
  <si>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</si>
  <si>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</si>
  <si>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</si>
  <si>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</si>
  <si>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</si>
  <si>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</si>
  <si>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</si>
  <si>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</si>
  <si>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</si>
  <si>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</si>
  <si>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</si>
  <si>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</si>
  <si>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</si>
  <si>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</si>
  <si>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</si>
  <si>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</si>
  <si>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</si>
  <si>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</si>
  <si>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</si>
  <si>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</si>
  <si>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</si>
  <si>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</si>
  <si>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</si>
  <si>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</si>
  <si>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</si>
  <si>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</si>
  <si>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</si>
  <si>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</si>
  <si>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</si>
  <si>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</si>
  <si>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</si>
  <si>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</si>
  <si>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</si>
  <si>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</si>
  <si>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</si>
  <si>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</si>
  <si>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</si>
  <si>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</si>
  <si>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</si>
  <si>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</si>
  <si>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</si>
  <si>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</si>
  <si>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</si>
  <si>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</si>
  <si>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</si>
  <si>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</si>
  <si>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</si>
  <si>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</si>
  <si>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</si>
  <si>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</si>
  <si>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</si>
  <si>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</si>
  <si>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</si>
  <si>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</si>
  <si>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</si>
  <si>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</si>
  <si>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</si>
  <si>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</si>
  <si>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</si>
  <si>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</si>
  <si>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</si>
  <si>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</si>
  <si>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</si>
  <si>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</si>
  <si>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</si>
  <si>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</si>
  <si>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</si>
  <si>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</si>
  <si>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</si>
  <si>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</si>
  <si>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</si>
  <si>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</si>
  <si>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</si>
  <si>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</si>
  <si>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</si>
  <si>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</si>
  <si>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</si>
  <si>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</si>
  <si>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</si>
  <si>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</si>
  <si>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</si>
  <si>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</si>
  <si>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</si>
  <si>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</si>
  <si>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</si>
  <si>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</si>
  <si>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</si>
  <si>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</si>
  <si>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</si>
  <si>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</si>
  <si>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</si>
  <si>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</si>
  <si>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</si>
  <si>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</si>
  <si>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</si>
  <si>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</si>
  <si>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</si>
  <si>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</si>
  <si>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</si>
  <si>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</si>
  <si>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</si>
  <si>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</si>
  <si>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</si>
  <si>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</si>
  <si>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</si>
  <si>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</si>
  <si>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</si>
  <si>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</si>
  <si>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</si>
  <si>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</si>
  <si>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</si>
  <si>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</si>
  <si>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</si>
  <si>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</si>
  <si>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</si>
  <si>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</si>
  <si>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</si>
  <si>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</si>
  <si>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</si>
  <si>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</si>
  <si>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</si>
  <si>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</si>
  <si>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</si>
  <si>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</si>
  <si>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</si>
  <si>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</si>
  <si>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</si>
  <si>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</si>
  <si>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</si>
  <si>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</si>
  <si>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</si>
  <si>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</si>
  <si>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</si>
  <si>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</si>
  <si>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</si>
  <si>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</si>
  <si>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</si>
  <si>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</si>
  <si>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</si>
  <si>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</si>
  <si>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</si>
  <si>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</si>
  <si>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</si>
  <si>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</si>
  <si>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</si>
  <si>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</si>
  <si>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</si>
  <si>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</si>
  <si>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</si>
  <si>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</si>
  <si>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</si>
  <si>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</si>
  <si>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</si>
  <si>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</si>
  <si>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</si>
  <si>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</si>
  <si>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</si>
  <si>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</si>
  <si>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</si>
  <si>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</si>
  <si>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</si>
  <si>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</si>
  <si>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</si>
  <si>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</si>
  <si>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</si>
  <si>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</si>
  <si>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</si>
  <si>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</si>
  <si>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</si>
  <si>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</si>
  <si>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</si>
  <si>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</si>
  <si>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</si>
  <si>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</si>
  <si>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</si>
  <si>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</si>
  <si>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</si>
  <si>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</si>
  <si>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</si>
  <si>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</si>
  <si>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</si>
  <si>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</si>
  <si>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</si>
  <si>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</si>
  <si>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</si>
  <si>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</si>
  <si>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</si>
  <si>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</si>
  <si>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</si>
  <si>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</si>
  <si>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</si>
  <si>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</si>
  <si>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</si>
  <si>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</si>
  <si>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</si>
  <si>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</si>
  <si>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</si>
  <si>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</si>
  <si>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</si>
  <si>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</si>
  <si>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</si>
  <si>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</si>
  <si>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</si>
  <si>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</si>
  <si>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</si>
  <si>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</si>
  <si>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</si>
  <si>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</si>
  <si>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</si>
  <si>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</si>
  <si>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</si>
  <si>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</si>
  <si>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</si>
  <si>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</si>
  <si>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</si>
  <si>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</si>
  <si>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</si>
  <si>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</si>
  <si>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</si>
  <si>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</si>
  <si>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</si>
  <si>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</si>
  <si>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</si>
  <si>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</si>
  <si>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</si>
  <si>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</si>
  <si>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</si>
  <si>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</si>
  <si>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</si>
  <si>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</si>
  <si>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</si>
  <si>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</si>
  <si>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</si>
  <si>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</si>
  <si>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</si>
  <si>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</si>
  <si>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</si>
  <si>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</si>
  <si>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</si>
  <si>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</si>
  <si>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</si>
  <si>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</si>
  <si>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</si>
  <si>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</si>
  <si>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</si>
  <si>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</si>
  <si>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</si>
  <si>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</si>
  <si>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</si>
  <si>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</si>
  <si>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</si>
  <si>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</si>
  <si>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</si>
  <si>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</si>
  <si>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</si>
  <si>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</si>
  <si>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</si>
  <si>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</si>
  <si>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</si>
  <si>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</si>
  <si>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</si>
  <si>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</si>
  <si>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</si>
  <si>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</si>
  <si>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</si>
  <si>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</si>
  <si>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</si>
  <si>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</si>
  <si>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</si>
  <si>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</si>
  <si>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</si>
  <si>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</si>
  <si>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</si>
  <si>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</si>
  <si>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</si>
  <si>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</si>
  <si>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</si>
  <si>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</si>
  <si>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</si>
  <si>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</si>
  <si>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</si>
  <si>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</si>
  <si>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</si>
  <si>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</si>
  <si>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</si>
  <si>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</si>
  <si>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</si>
  <si>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</si>
  <si>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</si>
  <si>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</si>
  <si>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</si>
  <si>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</si>
  <si>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</si>
  <si>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</si>
  <si>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</si>
  <si>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</si>
  <si>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</si>
  <si>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</si>
  <si>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</si>
  <si>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</si>
  <si>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</si>
  <si>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</si>
  <si>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</si>
  <si>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</si>
  <si>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</si>
  <si>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</si>
  <si>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</si>
  <si>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</si>
  <si>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</si>
  <si>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</si>
  <si>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</si>
  <si>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</si>
  <si>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</si>
  <si>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</si>
  <si>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</si>
  <si>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</si>
  <si>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</si>
  <si>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</si>
  <si>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</si>
  <si>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</si>
  <si>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</si>
  <si>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</si>
  <si>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</si>
  <si>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</si>
  <si>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</si>
  <si>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</si>
  <si>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</si>
  <si>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</si>
  <si>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</si>
  <si>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</si>
  <si>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</si>
  <si>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</si>
  <si>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</si>
  <si>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</si>
  <si>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</si>
  <si>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</si>
  <si>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</si>
  <si>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</si>
  <si>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</si>
  <si>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</si>
  <si>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</si>
  <si>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</si>
  <si>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</si>
  <si>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</si>
  <si>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</si>
  <si>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</si>
  <si>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</si>
  <si>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</si>
  <si>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</si>
  <si>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</si>
  <si>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</si>
  <si>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</si>
  <si>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</si>
  <si>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</si>
  <si>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</si>
  <si>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</si>
  <si>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</si>
  <si>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</si>
  <si>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</si>
  <si>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</si>
  <si>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</si>
  <si>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</si>
  <si>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</si>
  <si>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</si>
  <si>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</si>
  <si>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</si>
  <si>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</si>
  <si>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</si>
  <si>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</si>
  <si>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</si>
  <si>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</si>
  <si>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</si>
  <si>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</si>
  <si>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</si>
  <si>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</si>
  <si>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</si>
  <si>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</si>
  <si>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</si>
  <si>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</si>
  <si>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</si>
  <si>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</si>
  <si>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</si>
  <si>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</si>
  <si>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</si>
  <si>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</si>
  <si>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</si>
  <si>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</si>
  <si>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</si>
  <si>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</si>
  <si>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</si>
  <si>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</si>
  <si>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</si>
  <si>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</si>
  <si>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</si>
  <si>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</si>
  <si>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</si>
  <si>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</si>
  <si>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</si>
  <si>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</si>
  <si>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</si>
  <si>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</si>
  <si>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</si>
  <si>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</si>
  <si>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</si>
  <si>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</si>
  <si>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</si>
  <si>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</si>
  <si>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</si>
  <si>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</si>
  <si>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</si>
  <si>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</si>
  <si>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</si>
  <si>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</si>
  <si>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</si>
  <si>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</si>
  <si>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</si>
  <si>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</si>
  <si>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</si>
  <si>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</si>
  <si>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</si>
  <si>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</si>
  <si>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</si>
  <si>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</si>
  <si>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</si>
  <si>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</si>
  <si>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</si>
  <si>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</si>
  <si>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</si>
  <si>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</si>
  <si>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</si>
  <si>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</si>
  <si>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</si>
  <si>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</si>
  <si>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</si>
  <si>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</si>
  <si>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</si>
  <si>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</si>
  <si>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</si>
  <si>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</si>
  <si>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</si>
  <si>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</si>
  <si>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</si>
  <si>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</si>
  <si>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</si>
  <si>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</si>
  <si>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</si>
  <si>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</si>
  <si>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</si>
  <si>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</si>
  <si>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</si>
  <si>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</si>
  <si>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</si>
  <si>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</si>
  <si>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</si>
  <si>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</si>
  <si>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</si>
  <si>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</si>
  <si>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</si>
  <si>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</si>
  <si>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</si>
  <si>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</si>
  <si>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</si>
  <si>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</si>
  <si>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</si>
  <si>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</si>
  <si>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</si>
  <si>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</si>
  <si>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</si>
  <si>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</si>
  <si>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</si>
  <si>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</si>
  <si>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</si>
  <si>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</si>
  <si>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</si>
  <si>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</si>
  <si>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</si>
  <si>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</si>
  <si>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</si>
  <si>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</si>
  <si>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</si>
  <si>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</si>
  <si>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</si>
  <si>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</si>
  <si>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</si>
  <si>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</si>
  <si>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</si>
  <si>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</si>
  <si>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</si>
  <si>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</si>
  <si>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</si>
  <si>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</si>
  <si>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</si>
  <si>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</si>
  <si>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</si>
  <si>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</si>
  <si>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</si>
  <si>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</si>
  <si>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</si>
  <si>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</si>
  <si>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</si>
  <si>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</si>
  <si>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</si>
  <si>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</si>
  <si>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</si>
  <si>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</si>
  <si>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</si>
  <si>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</si>
  <si>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</si>
  <si>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</si>
  <si>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</si>
  <si>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</si>
  <si>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</si>
  <si>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</si>
  <si>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</si>
  <si>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</si>
  <si>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</si>
  <si>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</si>
  <si>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</si>
  <si>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</si>
  <si>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</si>
  <si>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</si>
  <si>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</si>
  <si>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</si>
  <si>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</si>
  <si>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</si>
  <si>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</si>
  <si>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</si>
  <si>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</si>
  <si>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</si>
  <si>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</si>
  <si>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</si>
  <si>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</si>
  <si>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</si>
  <si>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</si>
  <si>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</si>
  <si>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</si>
  <si>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</si>
  <si>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</si>
  <si>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</si>
  <si>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</si>
  <si>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</si>
  <si>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</si>
  <si>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</si>
  <si>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</si>
  <si>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</si>
  <si>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</si>
  <si>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</si>
  <si>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</si>
  <si>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</si>
  <si>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</si>
  <si>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</si>
  <si>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</si>
  <si>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</si>
  <si>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</si>
  <si>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</si>
  <si>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</si>
  <si>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</si>
  <si>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</si>
  <si>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</si>
  <si>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</si>
  <si>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</si>
  <si>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</si>
  <si>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</si>
  <si>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</si>
  <si>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</si>
  <si>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</si>
  <si>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</si>
  <si>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</si>
  <si>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</si>
  <si>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</si>
  <si>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</si>
  <si>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</si>
  <si>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</si>
  <si>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</si>
  <si>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</si>
  <si>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</si>
  <si>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</si>
  <si>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</si>
  <si>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</si>
  <si>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</si>
  <si>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</si>
  <si>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</si>
  <si>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</si>
  <si>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</si>
  <si>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</si>
  <si>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</si>
  <si>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</si>
  <si>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</si>
  <si>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</si>
  <si>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</si>
  <si>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</si>
  <si>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</si>
  <si>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</si>
  <si>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</si>
  <si>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</si>
  <si>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</si>
  <si>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</si>
  <si>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</si>
  <si>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</si>
  <si>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</si>
  <si>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</si>
  <si>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</si>
  <si>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</si>
  <si>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</si>
  <si>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</si>
  <si>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</si>
  <si>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</si>
  <si>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</si>
  <si>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</si>
  <si>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</si>
  <si>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</si>
  <si>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</si>
  <si>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</si>
  <si>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</si>
  <si>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</si>
  <si>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</si>
  <si>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</si>
  <si>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</si>
  <si>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</si>
  <si>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</si>
  <si>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</si>
  <si>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</si>
  <si>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</si>
  <si>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</si>
  <si>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</si>
  <si>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</si>
  <si>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</si>
  <si>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</si>
  <si>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</si>
  <si>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</si>
  <si>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</si>
  <si>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</si>
  <si>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</si>
  <si>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</si>
  <si>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</si>
  <si>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</si>
  <si>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</si>
  <si>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</si>
  <si>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</si>
  <si>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</si>
  <si>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</si>
  <si>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</si>
  <si>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</si>
  <si>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</si>
  <si>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</si>
  <si>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</si>
  <si>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</si>
  <si>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</si>
  <si>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</si>
  <si>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</si>
  <si>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</si>
  <si>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</si>
  <si>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</si>
  <si>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</si>
  <si>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</si>
  <si>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</si>
  <si>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</si>
  <si>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</si>
  <si>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</si>
  <si>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</si>
  <si>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</si>
  <si>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</si>
  <si>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</si>
  <si>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</si>
  <si>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</si>
  <si>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</si>
  <si>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</si>
  <si>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</si>
  <si>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</si>
  <si>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</si>
  <si>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</si>
  <si>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</si>
  <si>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</si>
  <si>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</si>
  <si>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</si>
  <si>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</si>
  <si>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</si>
  <si>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</si>
  <si>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</si>
  <si>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</si>
  <si>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</si>
  <si>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</si>
  <si>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</si>
  <si>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</si>
  <si>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</si>
  <si>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</si>
  <si>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</si>
  <si>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</si>
  <si>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</si>
  <si>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</si>
  <si>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</si>
  <si>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</si>
  <si>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</si>
  <si>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</si>
  <si>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</si>
  <si>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</si>
  <si>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</si>
  <si>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</si>
  <si>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</si>
  <si>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</si>
  <si>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</si>
  <si>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</si>
  <si>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</si>
  <si>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</si>
  <si>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</si>
  <si>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</si>
  <si>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</si>
  <si>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</si>
  <si>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</si>
  <si>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</si>
  <si>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</si>
  <si>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</si>
  <si>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</si>
  <si>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</si>
  <si>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</si>
  <si>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</si>
  <si>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</si>
  <si>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</si>
  <si>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</si>
  <si>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</si>
  <si>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</si>
  <si>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</si>
  <si>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</si>
  <si>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</si>
  <si>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</si>
  <si>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</si>
  <si>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</si>
  <si>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</si>
  <si>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</si>
  <si>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</si>
  <si>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</si>
  <si>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</si>
  <si>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</si>
  <si>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</si>
  <si>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</si>
  <si>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</si>
  <si>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</si>
  <si>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</si>
  <si>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</si>
  <si>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</si>
  <si>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</si>
  <si>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</si>
  <si>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</si>
  <si>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</si>
  <si>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</si>
  <si>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</si>
  <si>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</si>
  <si>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</si>
  <si>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</si>
  <si>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</si>
  <si>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</si>
  <si>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</si>
  <si>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</si>
  <si>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</si>
  <si>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</si>
  <si>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</si>
  <si>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</si>
  <si>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</si>
  <si>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</si>
  <si>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</si>
  <si>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</si>
  <si>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</si>
  <si>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</si>
  <si>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</si>
  <si>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</si>
  <si>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</si>
  <si>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</si>
  <si>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</si>
  <si>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</si>
  <si>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</si>
  <si>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</si>
  <si>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</si>
  <si>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</si>
  <si>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</si>
  <si>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</si>
  <si>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</si>
  <si>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</si>
  <si>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</si>
  <si>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</si>
  <si>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</si>
  <si>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</si>
  <si>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</si>
  <si>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</si>
  <si>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</si>
  <si>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</si>
  <si>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</si>
  <si>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</si>
  <si>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</si>
  <si>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</si>
  <si>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</si>
  <si>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</si>
  <si>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</si>
  <si>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</si>
  <si>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</si>
  <si>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</si>
  <si>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</si>
  <si>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</si>
  <si>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</si>
  <si>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</si>
  <si>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</si>
  <si>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</si>
  <si>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</si>
  <si>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</si>
  <si>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</si>
  <si>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</si>
  <si>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</si>
  <si>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</si>
  <si>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</si>
  <si>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</si>
  <si>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</si>
  <si>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</si>
  <si>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</si>
  <si>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</si>
  <si>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</si>
  <si>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</si>
  <si>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</si>
  <si>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</si>
  <si>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</si>
  <si>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</si>
  <si>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</si>
  <si>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</si>
  <si>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</si>
  <si>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</si>
  <si>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</si>
  <si>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</si>
  <si>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</si>
  <si>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</si>
  <si>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</si>
  <si>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</si>
  <si>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</si>
  <si>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</si>
  <si>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</si>
  <si>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</si>
  <si>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</si>
  <si>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</si>
  <si>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</si>
  <si>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</si>
  <si>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</si>
  <si>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</si>
  <si>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</si>
  <si>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</si>
  <si>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</si>
  <si>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</si>
  <si>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</si>
  <si>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</si>
  <si>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</si>
  <si>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</si>
  <si>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</si>
  <si>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</si>
  <si>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</si>
  <si>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</si>
  <si>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</si>
  <si>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</si>
  <si>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</si>
  <si>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</si>
  <si>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</si>
  <si>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</si>
  <si>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</si>
  <si>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</si>
  <si>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</si>
  <si>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</si>
  <si>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</si>
  <si>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</si>
  <si>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</si>
  <si>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</si>
  <si>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</si>
  <si>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</si>
  <si>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</si>
  <si>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</si>
  <si>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</si>
  <si>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</si>
  <si>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</si>
  <si>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</si>
  <si>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</si>
  <si>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</si>
  <si>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</si>
  <si>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</si>
  <si>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</si>
  <si>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</si>
  <si>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</si>
  <si>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</si>
  <si>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</si>
  <si>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</si>
  <si>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</si>
  <si>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</si>
  <si>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</si>
  <si>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</si>
  <si>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</si>
  <si>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</si>
  <si>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</si>
  <si>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</si>
  <si>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</si>
  <si>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</si>
  <si>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</si>
  <si>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</si>
  <si>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</si>
  <si>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</si>
  <si>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</si>
  <si>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</si>
  <si>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</si>
  <si>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</si>
  <si>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</si>
  <si>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</si>
  <si>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</si>
  <si>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</si>
  <si>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</si>
  <si>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</si>
  <si>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</si>
  <si>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</si>
  <si>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</si>
  <si>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</si>
  <si>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</si>
  <si>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</si>
  <si>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</si>
  <si>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</si>
  <si>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</si>
  <si>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</si>
  <si>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</si>
  <si>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</si>
  <si>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</si>
  <si>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</si>
  <si>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</si>
  <si>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</si>
  <si>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</si>
  <si>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</si>
  <si>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</si>
  <si>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</si>
  <si>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</si>
  <si>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</si>
  <si>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</si>
  <si>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</si>
  <si>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</si>
  <si>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</si>
  <si>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</si>
  <si>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</si>
  <si>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</si>
  <si>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</si>
  <si>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</si>
  <si>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</si>
  <si>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</si>
  <si>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</si>
  <si>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</si>
  <si>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</si>
  <si>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</si>
  <si>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</si>
  <si>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</si>
  <si>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</si>
  <si>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</si>
  <si>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</si>
  <si>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</si>
  <si>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</si>
  <si>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</si>
  <si>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</si>
  <si>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</si>
  <si>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</si>
  <si>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</si>
  <si>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</si>
  <si>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</si>
  <si>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</si>
  <si>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</si>
  <si>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</si>
  <si>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</si>
  <si>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</si>
  <si>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</si>
  <si>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</si>
  <si>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</si>
  <si>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</si>
  <si>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</si>
  <si>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</si>
  <si>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</si>
  <si>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</si>
  <si>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</si>
  <si>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</si>
  <si>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</si>
  <si>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</si>
  <si>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</si>
  <si>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</si>
  <si>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</si>
  <si>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</si>
  <si>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</si>
  <si>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</si>
  <si>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</si>
  <si>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</si>
  <si>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</si>
  <si>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</si>
  <si>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</si>
  <si>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</si>
  <si>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</si>
  <si>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</si>
  <si>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</si>
  <si>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</si>
  <si>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</si>
  <si>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</si>
  <si>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</si>
  <si>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</si>
  <si>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</si>
  <si>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</si>
  <si>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</si>
  <si>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</si>
  <si>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</si>
  <si>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</si>
  <si>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</si>
  <si>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</si>
  <si>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</si>
  <si>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</si>
  <si>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</si>
  <si>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</si>
  <si>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</si>
  <si>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</si>
  <si>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</si>
  <si>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</si>
  <si>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</si>
  <si>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</si>
  <si>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</si>
  <si>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</si>
  <si>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</si>
  <si>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</si>
  <si>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</si>
  <si>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</si>
  <si>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</si>
  <si>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</si>
  <si>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</si>
  <si>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</si>
  <si>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</si>
  <si>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</si>
  <si>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</si>
  <si>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</si>
  <si>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</si>
  <si>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</si>
  <si>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</si>
  <si>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</si>
  <si>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</si>
  <si>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</si>
  <si>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</si>
  <si>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</si>
  <si>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</si>
  <si>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</si>
  <si>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</si>
  <si>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</si>
  <si>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</si>
  <si>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</si>
  <si>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</si>
  <si>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</si>
  <si>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</si>
  <si>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</si>
  <si>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</si>
  <si>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</si>
  <si>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</si>
  <si>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</si>
  <si>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</si>
  <si>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</si>
  <si>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</si>
  <si>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</si>
  <si>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</si>
  <si>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</si>
  <si>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</si>
  <si>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</si>
  <si>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</si>
  <si>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</si>
  <si>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</si>
  <si>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</si>
  <si>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</si>
  <si>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</si>
  <si>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</si>
  <si>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</si>
  <si>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</si>
  <si>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</si>
  <si>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</si>
  <si>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</si>
  <si>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</si>
  <si>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</si>
  <si>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</si>
  <si>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</si>
  <si>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</si>
  <si>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</si>
  <si>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</si>
  <si>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</si>
  <si>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</si>
  <si>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</si>
  <si>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</si>
  <si>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</si>
  <si>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</si>
  <si>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</si>
  <si>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</si>
  <si>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</si>
  <si>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</si>
  <si>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</si>
  <si>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</si>
  <si>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</si>
  <si>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</si>
  <si>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</si>
  <si>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</si>
  <si>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</si>
  <si>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</si>
  <si>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</si>
  <si>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</si>
  <si>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</si>
  <si>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</si>
  <si>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</si>
  <si>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</si>
  <si>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</si>
  <si>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</si>
  <si>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</si>
  <si>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</si>
  <si>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</si>
  <si>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</si>
  <si>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</si>
  <si>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</si>
  <si>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</si>
  <si>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</si>
  <si>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</si>
  <si>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</si>
  <si>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</si>
  <si>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</si>
  <si>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</si>
  <si>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</si>
  <si>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</si>
  <si>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</si>
  <si>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</si>
  <si>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</si>
  <si>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</si>
  <si>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</si>
  <si>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</si>
  <si>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</si>
  <si>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</si>
  <si>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</si>
  <si>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</si>
  <si>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</si>
  <si>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</si>
  <si>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</si>
  <si>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</si>
  <si>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</si>
  <si>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</si>
  <si>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</si>
  <si>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</si>
  <si>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</si>
  <si>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</si>
  <si>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</si>
  <si>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</si>
  <si>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</si>
  <si>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</si>
  <si>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</si>
  <si>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</si>
  <si>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</si>
  <si>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</si>
  <si>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</si>
  <si>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</si>
  <si>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</si>
  <si>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</si>
  <si>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</si>
  <si>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</si>
  <si>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</si>
  <si>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</si>
  <si>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</si>
  <si>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</si>
  <si>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</si>
  <si>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</si>
  <si>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</si>
  <si>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</si>
  <si>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</si>
  <si>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</si>
  <si>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</si>
  <si>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</si>
  <si>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</si>
  <si>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</si>
  <si>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</si>
  <si>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</si>
  <si>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</si>
  <si>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</si>
  <si>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</si>
  <si>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</si>
  <si>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</si>
  <si>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</si>
  <si>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</si>
  <si>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</si>
  <si>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</si>
  <si>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</si>
  <si>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</si>
  <si>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</si>
  <si>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</si>
  <si>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</si>
  <si>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</si>
  <si>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</si>
  <si>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</si>
  <si>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</si>
  <si>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</si>
  <si>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</si>
  <si>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</si>
  <si>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</si>
  <si>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</si>
  <si>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</si>
  <si>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</si>
  <si>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</si>
  <si>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</si>
  <si>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</si>
  <si>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</si>
  <si>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</si>
  <si>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</si>
  <si>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</si>
  <si>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</si>
  <si>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</si>
  <si>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</si>
  <si>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</si>
  <si>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</si>
  <si>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</si>
  <si>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</si>
  <si>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</si>
  <si>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</si>
  <si>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</si>
  <si>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</si>
  <si>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</si>
  <si>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</si>
  <si>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</si>
  <si>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</si>
  <si>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</si>
  <si>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</si>
  <si>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</si>
  <si>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</si>
  <si>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</si>
  <si>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</si>
  <si>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</si>
  <si>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</si>
  <si>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</si>
  <si>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</si>
  <si>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</si>
  <si>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</si>
  <si>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</si>
  <si>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</si>
  <si>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</si>
  <si>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</si>
  <si>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</si>
  <si>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</si>
  <si>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</si>
  <si>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</si>
  <si>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</si>
  <si>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</si>
  <si>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</si>
  <si>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</si>
  <si>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</si>
  <si>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</si>
  <si>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</si>
  <si>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</si>
  <si>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</si>
  <si>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</si>
  <si>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</si>
  <si>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</si>
  <si>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</si>
  <si>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</si>
  <si>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</si>
  <si>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</si>
  <si>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</si>
  <si>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</si>
  <si>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</si>
  <si>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</si>
  <si>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</si>
  <si>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</si>
  <si>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</si>
  <si>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</si>
  <si>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</si>
  <si>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</si>
  <si>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</si>
  <si>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</si>
  <si>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</si>
  <si>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</si>
  <si>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</si>
  <si>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</si>
  <si>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</si>
  <si>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</si>
  <si>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</si>
  <si>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</si>
  <si>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</si>
  <si>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</si>
  <si>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</si>
  <si>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</si>
  <si>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</si>
  <si>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</si>
  <si>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</si>
  <si>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</si>
  <si>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</si>
  <si>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</si>
  <si>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</si>
  <si>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</si>
  <si>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</si>
  <si>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</si>
  <si>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</si>
  <si>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</si>
  <si>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</si>
  <si>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</si>
  <si>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</si>
  <si>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</si>
  <si>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</si>
  <si>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</si>
  <si>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</si>
  <si>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</si>
  <si>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</si>
  <si>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</si>
  <si>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</si>
  <si>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</si>
  <si>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</si>
  <si>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</si>
  <si>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</si>
  <si>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</si>
  <si>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</si>
  <si>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</si>
  <si>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</si>
  <si>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</si>
  <si>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</si>
  <si>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</si>
  <si>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</si>
  <si>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</si>
  <si>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</si>
  <si>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</si>
  <si>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</si>
  <si>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</si>
  <si>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</si>
  <si>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</si>
  <si>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</si>
  <si>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</si>
  <si>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</si>
  <si>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</si>
  <si>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</si>
  <si>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</si>
  <si>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</si>
  <si>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</si>
  <si>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</si>
  <si>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</si>
  <si>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</si>
  <si>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</si>
  <si>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</si>
  <si>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</si>
  <si>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</si>
  <si>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</si>
  <si>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</si>
  <si>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</si>
  <si>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</si>
  <si>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</si>
  <si>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</si>
  <si>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</si>
  <si>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</si>
  <si>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</si>
  <si>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</si>
  <si>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</si>
  <si>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</si>
  <si>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</si>
  <si>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</si>
  <si>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</si>
  <si>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</si>
  <si>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</si>
  <si>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</si>
  <si>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</si>
  <si>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</si>
  <si>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</si>
  <si>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</si>
  <si>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</si>
  <si>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</si>
  <si>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</si>
  <si>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</si>
  <si>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</si>
  <si>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</si>
  <si>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</si>
  <si>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</si>
  <si>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</si>
  <si>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</si>
  <si>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</si>
  <si>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</si>
  <si>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</si>
  <si>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</si>
  <si>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</si>
  <si>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</si>
  <si>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</si>
  <si>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</si>
  <si>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</si>
  <si>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</si>
  <si>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</si>
  <si>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</si>
  <si>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</si>
  <si>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</si>
  <si>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</si>
  <si>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</si>
  <si>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</si>
  <si>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</si>
  <si>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</si>
  <si>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</si>
  <si>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</si>
  <si>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</si>
  <si>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</si>
  <si>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</si>
  <si>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</si>
  <si>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</si>
  <si>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</si>
  <si>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</si>
  <si>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</si>
  <si>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</si>
  <si>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</si>
  <si>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</si>
  <si>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</si>
  <si>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</si>
  <si>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</si>
  <si>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</si>
  <si>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</si>
  <si>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</si>
  <si>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</si>
  <si>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</si>
  <si>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</si>
  <si>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</si>
  <si>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</si>
  <si>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</si>
  <si>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</si>
  <si>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</si>
  <si>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</si>
  <si>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</si>
  <si>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</si>
  <si>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</si>
  <si>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</si>
  <si>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</si>
  <si>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</si>
  <si>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</si>
  <si>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</si>
  <si>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</si>
  <si>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</si>
  <si>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</si>
  <si>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</si>
  <si>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</si>
  <si>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</si>
  <si>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</si>
  <si>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</si>
  <si>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</si>
  <si>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</si>
  <si>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</si>
  <si>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</si>
  <si>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</si>
  <si>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</si>
  <si>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</si>
  <si>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</si>
  <si>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</si>
  <si>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</si>
  <si>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</si>
  <si>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</si>
  <si>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</si>
  <si>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</si>
  <si>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</si>
  <si>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</si>
  <si>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</si>
  <si>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</si>
  <si>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</si>
  <si>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</si>
  <si>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</si>
  <si>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</si>
  <si>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</si>
  <si>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</si>
  <si>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</si>
  <si>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</si>
  <si>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</si>
  <si>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</si>
  <si>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</si>
  <si>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</si>
  <si>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</si>
  <si>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</si>
  <si>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</si>
  <si>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</si>
  <si>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</si>
  <si>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</si>
  <si>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</si>
  <si>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</si>
  <si>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</si>
  <si>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</si>
  <si>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</si>
  <si>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</si>
  <si>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</si>
  <si>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</si>
  <si>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</si>
  <si>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</si>
  <si>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</si>
  <si>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</si>
  <si>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</si>
  <si>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</si>
  <si>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</si>
  <si>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</si>
  <si>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</si>
  <si>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</si>
  <si>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</si>
  <si>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</si>
  <si>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</si>
  <si>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</si>
  <si>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</si>
  <si>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</si>
  <si>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</si>
  <si>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</si>
  <si>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</si>
  <si>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</si>
  <si>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</si>
  <si>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</si>
  <si>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</si>
  <si>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</si>
  <si>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</si>
  <si>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</si>
  <si>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</si>
  <si>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</si>
  <si>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</si>
  <si>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</si>
  <si>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</si>
  <si>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</si>
  <si>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</si>
  <si>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</si>
  <si>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</si>
  <si>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</si>
  <si>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</si>
  <si>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</si>
  <si>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</si>
  <si>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</si>
  <si>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</si>
  <si>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</si>
  <si>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</si>
  <si>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</si>
  <si>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</si>
  <si>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</si>
  <si>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</si>
  <si>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</si>
  <si>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</si>
  <si>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</si>
  <si>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</si>
  <si>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</si>
  <si>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</si>
  <si>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</si>
  <si>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</si>
  <si>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</si>
  <si>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</si>
  <si>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</si>
  <si>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</si>
  <si>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</si>
  <si>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</si>
  <si>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</si>
  <si>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</si>
  <si>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</si>
  <si>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</si>
  <si>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</si>
  <si>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</si>
  <si>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</si>
  <si>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</si>
  <si>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</si>
  <si>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</si>
  <si>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</si>
  <si>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</si>
  <si>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</si>
  <si>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</si>
  <si>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</si>
  <si>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</si>
  <si>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</si>
  <si>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</si>
  <si>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</si>
  <si>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</si>
  <si>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</si>
  <si>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</si>
  <si>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</si>
  <si>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</si>
  <si>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</si>
  <si>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</si>
  <si>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</si>
  <si>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</si>
  <si>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</si>
  <si>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</si>
  <si>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</si>
  <si>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</si>
  <si>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</si>
  <si>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</si>
  <si>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</si>
  <si>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</si>
  <si>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</si>
  <si>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</si>
  <si>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</si>
  <si>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</si>
  <si>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</si>
  <si>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</si>
  <si>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</si>
  <si>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</si>
  <si>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</si>
  <si>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</si>
  <si>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</si>
  <si>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</si>
  <si>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</si>
  <si>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</si>
  <si>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</si>
  <si>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</si>
  <si>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</si>
  <si>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</si>
  <si>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</si>
  <si>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</si>
  <si>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</si>
  <si>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</si>
  <si>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</si>
  <si>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</si>
  <si>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</si>
  <si>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</si>
  <si>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</si>
  <si>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</si>
  <si>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</si>
  <si>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</si>
  <si>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</si>
  <si>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</si>
  <si>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</si>
  <si>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</si>
  <si>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</si>
  <si>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</si>
  <si>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</si>
  <si>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</si>
  <si>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</si>
  <si>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</si>
  <si>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</si>
  <si>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</si>
  <si>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</si>
  <si>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</si>
  <si>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</si>
  <si>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</si>
  <si>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</si>
  <si>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</si>
  <si>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</si>
  <si>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</si>
  <si>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</si>
  <si>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</si>
  <si>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</si>
  <si>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</si>
  <si>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</si>
  <si>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</si>
  <si>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</si>
  <si>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</si>
  <si>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</si>
  <si>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</si>
  <si>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</si>
  <si>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</si>
  <si>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</si>
  <si>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</si>
  <si>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</si>
  <si>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</si>
  <si>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</si>
  <si>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</si>
  <si>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</si>
  <si>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</si>
  <si>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</si>
  <si>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</si>
  <si>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</si>
  <si>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</si>
  <si>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</si>
  <si>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</si>
  <si>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</si>
  <si>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</si>
  <si>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</si>
  <si>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</si>
  <si>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</si>
  <si>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</si>
  <si>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</si>
  <si>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</si>
  <si>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</si>
  <si>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</si>
  <si>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</si>
  <si>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</si>
  <si>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</si>
  <si>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</si>
  <si>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</si>
  <si>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</si>
  <si>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</si>
  <si>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</si>
  <si>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</si>
  <si>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</si>
  <si>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</si>
  <si>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</si>
  <si>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</si>
  <si>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</si>
  <si>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</si>
  <si>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</si>
  <si>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</si>
  <si>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</si>
  <si>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</si>
  <si>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</si>
  <si>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</si>
  <si>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</si>
  <si>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</si>
  <si>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</si>
  <si>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</si>
  <si>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</si>
  <si>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</si>
  <si>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</si>
  <si>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</si>
  <si>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</si>
  <si>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</si>
  <si>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</si>
  <si>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</si>
  <si>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</si>
  <si>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</si>
  <si>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</si>
  <si>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</si>
  <si>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</si>
  <si>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</si>
  <si>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</si>
  <si>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</si>
  <si>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</si>
  <si>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</si>
  <si>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</si>
  <si>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</si>
  <si>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</si>
  <si>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</si>
  <si>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</si>
  <si>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</si>
  <si>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</si>
  <si>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</si>
  <si>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</si>
  <si>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</si>
  <si>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</si>
  <si>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</si>
  <si>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</si>
  <si>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</si>
  <si>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</si>
  <si>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</si>
  <si>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</si>
  <si>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</si>
  <si>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</si>
  <si>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</si>
  <si>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</si>
  <si>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</si>
  <si>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</si>
  <si>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</si>
  <si>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</si>
  <si>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</si>
  <si>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</si>
  <si>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</si>
  <si>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</si>
  <si>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</si>
  <si>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</si>
  <si>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</si>
  <si>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</si>
  <si>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</si>
  <si>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</si>
  <si>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</si>
  <si>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</si>
  <si>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</si>
  <si>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</si>
  <si>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</si>
  <si>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</si>
  <si>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</si>
  <si>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</si>
  <si>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</si>
  <si>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</si>
  <si>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</si>
  <si>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</si>
  <si>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</si>
  <si>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</si>
  <si>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</si>
  <si>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</si>
  <si>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</si>
  <si>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</si>
  <si>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</si>
  <si>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</si>
  <si>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</si>
  <si>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</si>
  <si>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</si>
  <si>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</si>
  <si>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</si>
  <si>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</si>
  <si>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</si>
  <si>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</si>
  <si>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</si>
  <si>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</si>
  <si>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</si>
  <si>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</si>
  <si>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</si>
  <si>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</si>
  <si>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</si>
  <si>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</si>
  <si>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</si>
  <si>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</si>
  <si>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</si>
  <si>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</si>
  <si>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</si>
  <si>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</si>
  <si>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</si>
  <si>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</si>
  <si>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</si>
  <si>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</si>
  <si>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</si>
  <si>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</si>
  <si>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</si>
  <si>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</si>
  <si>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</si>
  <si>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</si>
  <si>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</si>
  <si>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</si>
  <si>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</si>
  <si>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</si>
  <si>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</si>
  <si>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</si>
  <si>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</si>
  <si>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</si>
  <si>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</si>
  <si>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</si>
  <si>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</si>
  <si>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</si>
  <si>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</si>
  <si>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</si>
  <si>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</si>
  <si>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</si>
  <si>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</si>
  <si>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</si>
  <si>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</si>
  <si>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</si>
  <si>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</si>
  <si>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</si>
  <si>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</si>
  <si>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</si>
  <si>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</si>
  <si>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</si>
  <si>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</si>
  <si>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</si>
  <si>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</si>
  <si>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</si>
  <si>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</si>
  <si>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</si>
  <si>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</si>
  <si>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</si>
  <si>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</si>
  <si>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</si>
  <si>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</si>
  <si>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</si>
  <si>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</si>
  <si>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</si>
  <si>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</si>
  <si>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</si>
  <si>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</si>
  <si>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</si>
  <si>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</si>
  <si>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</si>
  <si>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</si>
  <si>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</si>
  <si>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</si>
  <si>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</si>
  <si>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</si>
  <si>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</si>
  <si>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</si>
  <si>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</si>
  <si>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</si>
  <si>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</si>
  <si>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</si>
  <si>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</si>
  <si>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</si>
  <si>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</si>
  <si>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</si>
  <si>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</si>
  <si>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</si>
  <si>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</si>
  <si>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</si>
  <si>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</si>
  <si>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</si>
  <si>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</si>
  <si>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</si>
  <si>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</si>
  <si>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</si>
  <si>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</si>
  <si>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</si>
  <si>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</si>
  <si>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</si>
  <si>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</si>
  <si>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</si>
  <si>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</si>
  <si>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</si>
  <si>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</si>
  <si>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</si>
  <si>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</si>
  <si>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</si>
  <si>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</si>
  <si>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</si>
  <si>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</si>
  <si>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</si>
  <si>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</si>
  <si>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</si>
  <si>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</si>
  <si>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</si>
  <si>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</si>
  <si>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</si>
  <si>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</si>
  <si>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</si>
  <si>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</si>
  <si>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</si>
  <si>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</si>
  <si>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</si>
  <si>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</si>
  <si>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</si>
  <si>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</si>
  <si>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</si>
  <si>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</si>
  <si>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</si>
  <si>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</si>
  <si>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</si>
  <si>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</si>
  <si>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</si>
  <si>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</si>
  <si>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</si>
  <si>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</si>
  <si>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</si>
  <si>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</si>
  <si>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</si>
  <si>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</si>
  <si>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</si>
  <si>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</si>
  <si>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</si>
  <si>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</si>
  <si>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</si>
  <si>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</si>
  <si>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</si>
  <si>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</si>
  <si>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</si>
  <si>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</si>
  <si>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</si>
  <si>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</si>
  <si>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</si>
  <si>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</si>
  <si>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</si>
  <si>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</si>
  <si>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</si>
  <si>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</si>
  <si>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</si>
  <si>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</si>
  <si>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</si>
  <si>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</si>
  <si>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</si>
  <si>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</si>
  <si>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</si>
  <si>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</si>
  <si>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</si>
  <si>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</si>
  <si>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</si>
  <si>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</si>
  <si>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</si>
  <si>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</si>
  <si>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</si>
  <si>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</si>
  <si>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</si>
  <si>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</si>
  <si>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</si>
  <si>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</si>
  <si>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</si>
  <si>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</si>
  <si>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</si>
  <si>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</si>
  <si>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</si>
  <si>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</si>
  <si>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</si>
  <si>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</si>
  <si>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</si>
  <si>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</si>
  <si>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</si>
  <si>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</si>
  <si>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</si>
  <si>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</si>
  <si>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</si>
  <si>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</si>
  <si>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</si>
  <si>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</si>
  <si>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</si>
  <si>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</si>
  <si>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</si>
  <si>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</si>
  <si>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</si>
  <si>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</si>
  <si>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</si>
  <si>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</si>
  <si>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</si>
  <si>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</si>
  <si>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</si>
  <si>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</si>
  <si>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</si>
  <si>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</si>
  <si>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</si>
  <si>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</si>
  <si>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</si>
  <si>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</si>
  <si>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</si>
  <si>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</si>
  <si>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</si>
  <si>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</si>
  <si>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</si>
  <si>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</si>
  <si>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</si>
  <si>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</si>
  <si>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</si>
  <si>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</si>
  <si>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</si>
  <si>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</si>
  <si>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</si>
  <si>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</si>
  <si>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</si>
  <si>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</si>
  <si>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</si>
  <si>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</si>
  <si>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</si>
  <si>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</si>
  <si>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</si>
  <si>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</si>
  <si>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</si>
  <si>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</si>
  <si>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</si>
  <si>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</si>
  <si>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</si>
  <si>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</si>
  <si>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</si>
  <si>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</si>
  <si>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</si>
  <si>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</si>
  <si>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</si>
  <si>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</si>
  <si>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</si>
  <si>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</si>
  <si>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</si>
  <si>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</si>
  <si>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</si>
  <si>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</si>
  <si>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</si>
  <si>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</si>
  <si>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</si>
  <si>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</si>
  <si>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</si>
  <si>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</si>
  <si>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</si>
  <si>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</si>
  <si>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</si>
  <si>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</si>
  <si>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</si>
  <si>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</si>
  <si>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</si>
  <si>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</si>
  <si>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</si>
  <si>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</si>
  <si>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</si>
  <si>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</si>
  <si>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</si>
  <si>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</si>
  <si>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</si>
  <si>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</si>
  <si>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</si>
  <si>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</si>
  <si>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</si>
  <si>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</si>
  <si>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</si>
  <si>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</si>
  <si>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</si>
  <si>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</si>
  <si>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</si>
  <si>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</si>
  <si>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</si>
  <si>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</si>
  <si>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</si>
  <si>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</si>
  <si>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</si>
  <si>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</si>
  <si>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</si>
  <si>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</si>
  <si>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</si>
  <si>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</si>
  <si>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</si>
  <si>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</si>
  <si>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</si>
  <si>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</si>
  <si>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</si>
  <si>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</si>
  <si>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</si>
  <si>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</si>
  <si>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</si>
  <si>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</si>
  <si>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</si>
  <si>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</si>
  <si>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</si>
  <si>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</si>
  <si>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</si>
  <si>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</si>
  <si>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</si>
  <si>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</si>
  <si>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</si>
  <si>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</si>
  <si>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</si>
  <si>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</si>
  <si>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</si>
  <si>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</si>
  <si>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</si>
  <si>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</si>
  <si>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</si>
  <si>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</si>
  <si>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</si>
  <si>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</si>
  <si>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</si>
  <si>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</si>
  <si>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</si>
  <si>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</si>
  <si>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</si>
  <si>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</si>
  <si>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</si>
  <si>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</si>
  <si>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</si>
  <si>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</si>
  <si>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</si>
  <si>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</si>
  <si>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</si>
  <si>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</si>
  <si>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</si>
  <si>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</si>
  <si>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</si>
  <si>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</si>
  <si>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</si>
  <si>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</si>
  <si>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</si>
  <si>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</si>
  <si>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</si>
  <si>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</si>
  <si>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</si>
  <si>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</si>
  <si>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</si>
  <si>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</si>
  <si>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</si>
  <si>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</si>
  <si>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</si>
  <si>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</si>
  <si>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</si>
  <si>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</si>
  <si>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</si>
  <si>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</si>
  <si>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</si>
  <si>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</si>
  <si>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</si>
  <si>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</si>
  <si>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</si>
  <si>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</si>
  <si>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</si>
  <si>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</si>
  <si>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</si>
  <si>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</si>
  <si>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</si>
  <si>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</si>
  <si>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</si>
  <si>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</si>
  <si>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</si>
  <si>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</si>
  <si>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</si>
  <si>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</si>
  <si>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</si>
  <si>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</si>
  <si>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</si>
  <si>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</si>
  <si>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</si>
  <si>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</si>
  <si>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</si>
  <si>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</si>
  <si>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</si>
  <si>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</si>
  <si>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</si>
  <si>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</si>
  <si>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</si>
  <si>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</si>
  <si>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</si>
  <si>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</si>
  <si>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</si>
  <si>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</si>
  <si>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</si>
  <si>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</si>
  <si>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</si>
  <si>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</si>
  <si>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</si>
  <si>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</si>
  <si>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</si>
  <si>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</si>
  <si>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</si>
  <si>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</si>
  <si>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</si>
  <si>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</si>
  <si>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</si>
  <si>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</si>
  <si>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</si>
  <si>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</si>
  <si>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</si>
  <si>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</si>
  <si>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</si>
  <si>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</si>
  <si>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</si>
  <si>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</si>
  <si>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</si>
  <si>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</si>
  <si>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</si>
  <si>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</si>
  <si>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</si>
  <si>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</si>
  <si>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</si>
  <si>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</si>
  <si>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</si>
  <si>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</si>
  <si>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</si>
  <si>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</si>
  <si>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</si>
  <si>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</si>
  <si>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</si>
  <si>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</si>
  <si>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</si>
  <si>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</si>
  <si>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</si>
  <si>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</si>
  <si>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</si>
  <si>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</si>
  <si>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</si>
  <si>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</si>
  <si>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</si>
  <si>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</si>
  <si>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</si>
  <si>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</si>
  <si>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</si>
  <si>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</si>
  <si>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</si>
  <si>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</si>
  <si>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</si>
  <si>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</si>
  <si>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</si>
  <si>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</si>
  <si>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</si>
  <si>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</si>
  <si>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</si>
  <si>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</si>
  <si>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</si>
  <si>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</si>
  <si>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</si>
  <si>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</si>
  <si>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</si>
  <si>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</si>
  <si>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</si>
  <si>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</si>
  <si>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</si>
  <si>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</si>
  <si>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</si>
  <si>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</si>
  <si>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</si>
  <si>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</si>
  <si>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</si>
  <si>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</si>
  <si>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</si>
  <si>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</si>
  <si>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</si>
  <si>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</si>
  <si>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</si>
  <si>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</si>
  <si>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</si>
  <si>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</si>
  <si>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</si>
  <si>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</si>
  <si>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</si>
  <si>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</si>
  <si>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</si>
  <si>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</si>
  <si>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</si>
  <si>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</si>
  <si>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</si>
  <si>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</si>
  <si>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</si>
  <si>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</si>
  <si>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</si>
  <si>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</si>
  <si>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</si>
  <si>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</si>
  <si>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</si>
  <si>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</si>
  <si>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</si>
  <si>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</si>
  <si>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</si>
  <si>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</si>
  <si>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</si>
  <si>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</si>
  <si>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</si>
  <si>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</si>
  <si>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</si>
  <si>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</si>
  <si>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</si>
  <si>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</si>
  <si>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</si>
  <si>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</si>
  <si>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</si>
  <si>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</si>
  <si>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</si>
  <si>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</si>
  <si>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</si>
  <si>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</si>
  <si>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</si>
  <si>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</si>
  <si>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</si>
  <si>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</si>
  <si>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</si>
  <si>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</si>
  <si>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</si>
  <si>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</si>
  <si>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</si>
  <si>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</si>
  <si>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</si>
  <si>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</si>
  <si>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</si>
  <si>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</si>
  <si>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</si>
  <si>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</si>
  <si>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</si>
  <si>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</si>
  <si>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</si>
  <si>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</si>
  <si>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</si>
  <si>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</si>
  <si>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</si>
  <si>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</si>
  <si>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</si>
  <si>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</si>
  <si>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</si>
  <si>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</si>
  <si>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</si>
  <si>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</si>
  <si>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</si>
  <si>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</si>
  <si>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</si>
  <si>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</si>
  <si>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</si>
  <si>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</si>
  <si>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</si>
  <si>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</si>
  <si>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</si>
  <si>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</si>
  <si>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</si>
  <si>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</si>
  <si>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</si>
  <si>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</si>
  <si>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</si>
  <si>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</si>
  <si>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</si>
  <si>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</si>
  <si>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</si>
  <si>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</si>
  <si>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</si>
  <si>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</si>
  <si>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</si>
  <si>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</si>
  <si>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</si>
  <si>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</si>
  <si>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</si>
  <si>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</si>
  <si>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</si>
  <si>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</si>
  <si>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</si>
  <si>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</si>
  <si>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</si>
  <si>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</si>
  <si>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</si>
  <si>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</si>
  <si>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</si>
  <si>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</si>
  <si>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</si>
  <si>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</si>
  <si>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</si>
  <si>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</si>
  <si>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</si>
  <si>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</si>
  <si>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</si>
  <si>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</si>
  <si>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</si>
  <si>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</si>
  <si>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</si>
  <si>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</si>
  <si>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</si>
  <si>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</si>
  <si>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</si>
  <si>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</si>
  <si>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</si>
  <si>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</si>
  <si>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</si>
  <si>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</si>
  <si>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</si>
  <si>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</si>
  <si>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</si>
  <si>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</si>
  <si>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</si>
  <si>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</si>
  <si>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</si>
  <si>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</si>
  <si>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</si>
  <si>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</si>
  <si>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</si>
  <si>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</si>
  <si>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</si>
  <si>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</si>
  <si>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</si>
  <si>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</si>
  <si>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</si>
  <si>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</si>
  <si>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</si>
  <si>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</si>
  <si>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</si>
  <si>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</si>
  <si>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</si>
  <si>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</si>
  <si>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</si>
  <si>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</si>
  <si>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</si>
  <si>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</si>
  <si>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</si>
  <si>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</si>
  <si>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</si>
  <si>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</si>
  <si>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</si>
  <si>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</si>
  <si>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</si>
  <si>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</si>
  <si>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</si>
  <si>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</si>
  <si>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</si>
  <si>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</si>
  <si>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</si>
  <si>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</si>
  <si>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</si>
  <si>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</si>
  <si>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</si>
  <si>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</si>
  <si>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</si>
  <si>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</si>
  <si>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</si>
  <si>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</si>
  <si>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</si>
  <si>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</si>
  <si>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</si>
  <si>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</si>
  <si>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</si>
  <si>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</si>
  <si>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</si>
  <si>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</si>
  <si>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</si>
  <si>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</si>
  <si>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</si>
  <si>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</si>
  <si>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</si>
  <si>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</si>
  <si>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</si>
  <si>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</si>
  <si>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</si>
  <si>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</si>
  <si>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</si>
  <si>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</si>
  <si>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</si>
  <si>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</si>
  <si>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</si>
  <si>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</si>
  <si>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</si>
  <si>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</si>
  <si>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</si>
  <si>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</si>
  <si>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</si>
  <si>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</si>
  <si>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</si>
  <si>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</si>
  <si>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</si>
  <si>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</si>
  <si>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</si>
  <si>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</si>
  <si>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</si>
  <si>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</si>
  <si>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</si>
  <si>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</si>
  <si>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</si>
  <si>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</si>
  <si>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</si>
  <si>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</si>
  <si>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</si>
  <si>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</si>
  <si>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</si>
  <si>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</si>
  <si>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</si>
  <si>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</si>
  <si>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</si>
  <si>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</si>
  <si>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</si>
  <si>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</si>
  <si>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</si>
  <si>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</si>
  <si>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</si>
  <si>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</si>
  <si>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</si>
  <si>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</si>
  <si>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</si>
  <si>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</si>
  <si>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</si>
  <si>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</si>
  <si>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</si>
  <si>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</si>
  <si>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</si>
  <si>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</si>
  <si>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</si>
  <si>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</si>
  <si>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</si>
  <si>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</si>
  <si>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</si>
  <si>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</si>
  <si>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</si>
  <si>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</si>
  <si>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</si>
  <si>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</si>
  <si>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</si>
  <si>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</si>
  <si>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</si>
  <si>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</si>
  <si>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</si>
  <si>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</si>
  <si>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</si>
  <si>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</si>
  <si>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</si>
  <si>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</si>
  <si>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</si>
  <si>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</si>
  <si>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</si>
  <si>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</si>
  <si>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</si>
  <si>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</si>
  <si>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</si>
  <si>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</si>
  <si>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</si>
  <si>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</si>
  <si>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</si>
  <si>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</si>
  <si>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</si>
  <si>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</si>
  <si>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</si>
  <si>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</si>
  <si>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</si>
  <si>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</si>
  <si>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</si>
  <si>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</si>
  <si>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</si>
  <si>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</si>
  <si>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</si>
  <si>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</si>
  <si>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</si>
  <si>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</si>
  <si>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</si>
  <si>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</si>
  <si>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</si>
  <si>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</si>
  <si>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</si>
  <si>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</si>
  <si>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</si>
  <si>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</si>
  <si>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</si>
  <si>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</si>
  <si>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</si>
  <si>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</si>
  <si>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</si>
  <si>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</si>
  <si>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</si>
  <si>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</si>
  <si>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</si>
  <si>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</si>
  <si>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</si>
  <si>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</si>
  <si>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</si>
  <si>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</si>
  <si>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</si>
  <si>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</si>
  <si>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</si>
  <si>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</si>
  <si>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</si>
  <si>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</si>
  <si>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</si>
  <si>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</si>
  <si>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</si>
  <si>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</si>
  <si>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</si>
  <si>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</si>
  <si>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</si>
  <si>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</si>
  <si>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</si>
  <si>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</si>
  <si>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</si>
  <si>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</si>
  <si>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</si>
  <si>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</si>
  <si>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</si>
  <si>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</si>
  <si>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</si>
  <si>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</si>
  <si>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</si>
  <si>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</si>
  <si>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</si>
  <si>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</si>
  <si>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</si>
  <si>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</si>
  <si>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</si>
  <si>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</si>
  <si>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</si>
  <si>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</si>
  <si>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</si>
  <si>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</si>
  <si>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</si>
  <si>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</si>
  <si>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</si>
  <si>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</si>
  <si>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</si>
  <si>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</si>
  <si>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</si>
  <si>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</si>
  <si>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</si>
  <si>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</si>
  <si>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</si>
  <si>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</si>
  <si>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</si>
  <si>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</si>
  <si>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</si>
  <si>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</si>
  <si>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</si>
  <si>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</si>
  <si>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</si>
  <si>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</si>
  <si>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</si>
  <si>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</si>
  <si>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</si>
  <si>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</si>
  <si>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</si>
  <si>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</si>
  <si>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</si>
  <si>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</si>
  <si>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</si>
  <si>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</si>
  <si>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</si>
  <si>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</si>
  <si>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</si>
  <si>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</si>
  <si>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</si>
  <si>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</si>
  <si>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</si>
  <si>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</si>
  <si>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</si>
  <si>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</si>
  <si>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</si>
  <si>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</si>
  <si>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</si>
  <si>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</si>
  <si>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</si>
  <si>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</si>
  <si>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</si>
  <si>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</si>
  <si>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</si>
  <si>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</si>
  <si>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</si>
  <si>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</si>
  <si>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</si>
  <si>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</si>
  <si>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</si>
  <si>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</si>
  <si>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</si>
  <si>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</si>
  <si>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</si>
  <si>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</si>
  <si>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</si>
  <si>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</si>
  <si>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</si>
  <si>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</si>
  <si>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</si>
  <si>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</si>
  <si>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</si>
  <si>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</si>
  <si>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</si>
  <si>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</si>
  <si>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</si>
  <si>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</si>
  <si>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</si>
  <si>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</si>
  <si>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</si>
  <si>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</si>
  <si>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</si>
  <si>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</si>
  <si>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</si>
  <si>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</si>
  <si>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</si>
  <si>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</si>
  <si>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</si>
  <si>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</si>
  <si>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</si>
  <si>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</si>
  <si>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</si>
  <si>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</si>
  <si>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</si>
  <si>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</si>
  <si>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</si>
  <si>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</si>
  <si>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</si>
  <si>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</si>
  <si>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</si>
  <si>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</si>
  <si>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</si>
  <si>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</si>
  <si>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</si>
  <si>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</si>
  <si>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</si>
  <si>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</si>
  <si>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</si>
  <si>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</si>
  <si>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</si>
  <si>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</si>
  <si>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</si>
  <si>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</si>
  <si>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</si>
  <si>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</si>
  <si>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</si>
  <si>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</si>
  <si>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</si>
  <si>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</si>
  <si>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</si>
  <si>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</si>
  <si>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</si>
  <si>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</si>
  <si>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</si>
  <si>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</si>
  <si>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</si>
  <si>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</si>
  <si>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</si>
  <si>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</si>
  <si>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</si>
  <si>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</si>
  <si>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</si>
  <si>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</si>
  <si>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</si>
  <si>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</si>
  <si>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</si>
  <si>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</si>
  <si>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</si>
  <si>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</si>
  <si>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</si>
  <si>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</si>
  <si>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</si>
  <si>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</si>
  <si>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</si>
  <si>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</si>
  <si>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</si>
  <si>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</si>
  <si>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</si>
  <si>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</si>
  <si>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</si>
  <si>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</si>
  <si>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</si>
  <si>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</si>
  <si>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</si>
  <si>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</si>
  <si>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</si>
  <si>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</si>
  <si>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</si>
  <si>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</si>
  <si>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</si>
  <si>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</si>
  <si>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</si>
  <si>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</si>
  <si>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</si>
  <si>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</si>
  <si>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</si>
  <si>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</si>
  <si>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</si>
  <si>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</si>
  <si>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</si>
  <si>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</si>
  <si>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</si>
  <si>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</si>
  <si>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</si>
  <si>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</si>
  <si>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</si>
  <si>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</si>
  <si>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</si>
  <si>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</si>
  <si>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</si>
  <si>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</si>
  <si>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</si>
  <si>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</si>
  <si>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</si>
  <si>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</si>
  <si>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</si>
  <si>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</si>
  <si>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</si>
  <si>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</si>
  <si>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</si>
  <si>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</si>
  <si>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</si>
  <si>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</si>
  <si>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</si>
  <si>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</si>
  <si>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</si>
  <si>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</si>
  <si>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</si>
  <si>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</si>
  <si>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</si>
  <si>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</si>
  <si>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</si>
  <si>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</si>
  <si>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</si>
  <si>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</si>
  <si>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</si>
  <si>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</si>
  <si>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</si>
  <si>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</si>
  <si>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</si>
  <si>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</si>
  <si>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</si>
  <si>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</si>
  <si>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</si>
  <si>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</si>
  <si>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</si>
  <si>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</si>
  <si>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</si>
  <si>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</si>
  <si>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</si>
  <si>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</si>
  <si>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</si>
  <si>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</si>
  <si>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</si>
  <si>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</si>
  <si>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</si>
  <si>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</si>
  <si>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</si>
  <si>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</si>
  <si>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</si>
  <si>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</si>
  <si>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</si>
  <si>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</si>
  <si>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</si>
  <si>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</si>
  <si>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</si>
  <si>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</si>
  <si>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</si>
  <si>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</si>
  <si>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</si>
  <si>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</si>
  <si>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</si>
  <si>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</si>
  <si>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</si>
  <si>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</si>
  <si>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</si>
  <si>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</si>
  <si>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</si>
  <si>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</si>
  <si>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</si>
  <si>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</si>
  <si>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</si>
  <si>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</si>
  <si>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</si>
  <si>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</si>
  <si>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</si>
  <si>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</si>
  <si>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</si>
  <si>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</si>
  <si>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</si>
  <si>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</si>
  <si>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</si>
  <si>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</si>
  <si>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</si>
  <si>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</si>
  <si>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</si>
  <si>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</si>
  <si>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</si>
  <si>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</si>
  <si>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</si>
  <si>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</si>
  <si>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</si>
  <si>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</si>
  <si>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</si>
  <si>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</si>
  <si>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</si>
  <si>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</si>
  <si>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</si>
  <si>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</si>
  <si>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</si>
  <si>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</si>
  <si>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</si>
  <si>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</si>
  <si>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</si>
  <si>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</si>
  <si>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</si>
  <si>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</si>
  <si>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</si>
  <si>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</si>
  <si>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</si>
  <si>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</si>
  <si>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</si>
  <si>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</si>
  <si>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</si>
  <si>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</si>
  <si>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</si>
  <si>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</si>
  <si>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</si>
  <si>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</si>
  <si>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</si>
  <si>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</si>
  <si>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</si>
  <si>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</si>
  <si>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</si>
  <si>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</si>
  <si>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</si>
  <si>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</si>
  <si>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</si>
  <si>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</si>
  <si>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</si>
  <si>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</si>
  <si>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</si>
  <si>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</si>
  <si>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</si>
  <si>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</si>
  <si>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</si>
  <si>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</si>
  <si>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</si>
  <si>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</si>
  <si>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</si>
  <si>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</si>
  <si>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</si>
  <si>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</si>
  <si>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</si>
  <si>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</si>
  <si>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</si>
  <si>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</si>
  <si>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</si>
  <si>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</si>
  <si>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</si>
  <si>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</si>
  <si>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</si>
  <si>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</si>
  <si>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</si>
  <si>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</si>
  <si>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</si>
  <si>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</si>
  <si>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</si>
  <si>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</si>
  <si>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</si>
  <si>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</si>
  <si>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</si>
  <si>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</si>
  <si>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</si>
  <si>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</si>
  <si>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</si>
  <si>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</si>
  <si>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</si>
  <si>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</si>
  <si>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</si>
  <si>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</si>
  <si>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</si>
  <si>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</si>
  <si>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</si>
  <si>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</si>
  <si>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</si>
  <si>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</si>
  <si>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</si>
  <si>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</si>
  <si>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</si>
  <si>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</si>
  <si>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</si>
  <si>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</si>
  <si>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</si>
  <si>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</si>
  <si>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</si>
  <si>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</si>
  <si>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</si>
  <si>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</si>
  <si>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</si>
  <si>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</si>
  <si>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</si>
  <si>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</si>
  <si>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</si>
  <si>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</si>
  <si>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</si>
  <si>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</si>
  <si>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</si>
  <si>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</si>
  <si>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</si>
  <si>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</si>
  <si>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</si>
  <si>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</si>
  <si>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</si>
  <si>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</si>
  <si>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</si>
  <si>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</si>
  <si>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</si>
  <si>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</si>
  <si>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</si>
  <si>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</si>
  <si>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</si>
  <si>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</si>
  <si>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</si>
  <si>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</si>
  <si>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</si>
  <si>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</si>
  <si>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</si>
  <si>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</si>
  <si>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</si>
  <si>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</si>
  <si>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</si>
  <si>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</si>
  <si>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</si>
  <si>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</si>
  <si>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</si>
  <si>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</si>
  <si>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</si>
  <si>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</si>
  <si>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</si>
  <si>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</si>
  <si>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</si>
  <si>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</si>
  <si>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</si>
  <si>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</si>
  <si>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</si>
  <si>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</si>
  <si>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</si>
  <si>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</si>
  <si>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</si>
  <si>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</si>
  <si>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</si>
  <si>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</si>
  <si>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</si>
  <si>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</si>
  <si>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</si>
  <si>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</si>
  <si>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</si>
  <si>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</si>
  <si>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</si>
  <si>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</si>
  <si>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</si>
  <si>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</si>
  <si>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</si>
  <si>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</si>
  <si>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</si>
  <si>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</si>
  <si>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</si>
  <si>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</si>
  <si>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</si>
  <si>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</si>
  <si>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</si>
  <si>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</si>
  <si>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</si>
  <si>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</si>
  <si>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</si>
  <si>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</si>
  <si>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</si>
  <si>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</si>
  <si>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</si>
  <si>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</si>
  <si>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</si>
  <si>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</si>
  <si>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</si>
  <si>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</si>
  <si>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</si>
  <si>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</si>
  <si>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</si>
  <si>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</si>
  <si>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</si>
  <si>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</si>
  <si>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</si>
  <si>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</si>
  <si>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</si>
  <si>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</si>
  <si>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</si>
  <si>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</si>
  <si>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</si>
  <si>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</si>
  <si>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</si>
  <si>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</si>
  <si>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</si>
  <si>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</si>
  <si>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</si>
  <si>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</si>
  <si>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</si>
  <si>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</si>
  <si>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</si>
  <si>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</si>
  <si>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</si>
  <si>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</si>
  <si>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</si>
  <si>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</si>
  <si>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</si>
  <si>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</si>
  <si>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</si>
  <si>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</si>
  <si>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</si>
  <si>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</si>
  <si>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</si>
  <si>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</si>
  <si>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</si>
  <si>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</si>
  <si>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</si>
  <si>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</si>
  <si>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</si>
  <si>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</si>
  <si>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</si>
  <si>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</si>
  <si>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</si>
  <si>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</si>
  <si>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</si>
  <si>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</si>
  <si>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</si>
  <si>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</si>
  <si>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</si>
  <si>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</si>
  <si>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</si>
  <si>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</si>
  <si>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</si>
  <si>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</si>
  <si>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</si>
  <si>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</si>
  <si>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</si>
  <si>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</si>
  <si>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</si>
  <si>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</si>
  <si>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</si>
  <si>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</si>
  <si>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</si>
  <si>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</si>
  <si>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</si>
  <si>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</si>
  <si>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</si>
  <si>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</si>
  <si>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</si>
  <si>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</si>
  <si>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</si>
  <si>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</si>
  <si>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</si>
  <si>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</si>
  <si>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</si>
  <si>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</si>
  <si>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</si>
  <si>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</si>
  <si>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</si>
  <si>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</si>
  <si>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</si>
  <si>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</si>
  <si>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</si>
  <si>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</si>
  <si>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</si>
  <si>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</si>
  <si>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</si>
  <si>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</si>
  <si>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</si>
  <si>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</si>
  <si>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</si>
  <si>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</si>
  <si>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</si>
  <si>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</si>
  <si>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</si>
  <si>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</si>
  <si>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</si>
  <si>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</si>
  <si>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</si>
  <si>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</si>
  <si>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</si>
  <si>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</si>
  <si>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</si>
  <si>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</si>
  <si>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</si>
  <si>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</si>
  <si>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</si>
  <si>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</si>
  <si>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</si>
  <si>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</si>
  <si>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</si>
  <si>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</si>
  <si>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</si>
  <si>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</si>
  <si>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</si>
  <si>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</si>
  <si>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</si>
  <si>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</si>
  <si>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</si>
  <si>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</si>
  <si>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</si>
  <si>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</si>
  <si>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</si>
  <si>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</si>
  <si>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</si>
  <si>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</si>
  <si>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</si>
  <si>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</si>
  <si>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</si>
  <si>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</si>
  <si>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</si>
  <si>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</si>
  <si>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</si>
  <si>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</si>
  <si>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</si>
  <si>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</si>
  <si>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</si>
  <si>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</si>
  <si>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</si>
  <si>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</si>
  <si>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</si>
  <si>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</si>
  <si>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</si>
  <si>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</si>
  <si>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</si>
  <si>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</si>
  <si>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</si>
  <si>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</si>
  <si>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</si>
  <si>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</si>
  <si>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</si>
  <si>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</si>
  <si>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</si>
  <si>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</si>
  <si>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</si>
  <si>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</si>
  <si>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</si>
  <si>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</si>
  <si>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</si>
  <si>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</si>
  <si>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</si>
  <si>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</si>
  <si>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</si>
  <si>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</si>
  <si>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</si>
  <si>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</si>
  <si>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</si>
  <si>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</si>
  <si>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</si>
  <si>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</si>
  <si>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</si>
  <si>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</si>
  <si>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</si>
  <si>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</si>
  <si>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</si>
  <si>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</si>
  <si>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</si>
  <si>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</si>
  <si>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</si>
  <si>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</si>
  <si>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</si>
  <si>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</si>
  <si>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</si>
  <si>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</si>
  <si>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</si>
  <si>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</si>
  <si>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</si>
  <si>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</si>
  <si>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</si>
  <si>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</si>
  <si>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</si>
  <si>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</si>
  <si>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</si>
  <si>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</si>
  <si>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</si>
  <si>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</si>
  <si>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</si>
  <si>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</si>
  <si>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</si>
  <si>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</si>
  <si>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</si>
  <si>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</si>
  <si>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</si>
  <si>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</si>
  <si>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</si>
  <si>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</si>
  <si>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</si>
  <si>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</si>
  <si>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</si>
  <si>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</si>
  <si>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</si>
  <si>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</si>
  <si>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</si>
  <si>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</si>
  <si>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</si>
  <si>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</si>
  <si>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</si>
  <si>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</si>
  <si>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</si>
  <si>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</si>
  <si>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</si>
  <si>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</si>
  <si>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</si>
  <si>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</si>
  <si>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</si>
  <si>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</si>
  <si>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</si>
  <si>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</si>
  <si>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</si>
  <si>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</si>
  <si>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</si>
  <si>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</si>
  <si>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</si>
  <si>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</si>
  <si>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</si>
  <si>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</si>
  <si>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</si>
  <si>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</si>
  <si>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</si>
  <si>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</si>
  <si>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</si>
  <si>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</si>
  <si>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</si>
  <si>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</si>
  <si>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</si>
  <si>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</si>
  <si>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</si>
  <si>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</si>
  <si>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</si>
  <si>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</si>
  <si>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</si>
  <si>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</si>
  <si>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</si>
  <si>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</si>
  <si>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</si>
  <si>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</si>
  <si>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</si>
  <si>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</si>
  <si>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</si>
  <si>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</si>
  <si>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</si>
  <si>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</si>
  <si>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</si>
  <si>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</si>
  <si>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</si>
  <si>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</si>
  <si>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</si>
  <si>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</si>
  <si>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</si>
  <si>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</si>
  <si>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</si>
  <si>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</si>
  <si>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</si>
  <si>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</si>
  <si>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</si>
  <si>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</si>
  <si>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</si>
  <si>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</si>
  <si>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</si>
  <si>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</si>
  <si>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</si>
  <si>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</si>
  <si>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</si>
  <si>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</si>
  <si>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</si>
  <si>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</si>
  <si>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</si>
  <si>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</si>
  <si>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</si>
  <si>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</si>
  <si>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</si>
  <si>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</si>
  <si>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</si>
  <si>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</si>
  <si>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</si>
  <si>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</si>
  <si>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</si>
  <si>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</si>
  <si>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</si>
  <si>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</si>
  <si>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</si>
  <si>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</si>
  <si>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</si>
  <si>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</si>
  <si>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</si>
  <si>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</si>
  <si>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</si>
  <si>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</si>
  <si>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</si>
  <si>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</si>
  <si>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</si>
  <si>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</si>
  <si>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</si>
  <si>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</si>
  <si>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</si>
  <si>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</si>
  <si>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</si>
  <si>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</si>
  <si>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</si>
  <si>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</si>
  <si>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</si>
  <si>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</si>
  <si>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</si>
  <si>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</si>
  <si>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</si>
  <si>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</si>
  <si>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</si>
  <si>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</si>
  <si>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</si>
  <si>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</si>
  <si>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</si>
  <si>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</si>
  <si>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</si>
  <si>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</si>
  <si>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</si>
  <si>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</si>
  <si>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</si>
  <si>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</si>
  <si>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</si>
  <si>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</si>
  <si>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</si>
  <si>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</si>
  <si>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</si>
  <si>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</si>
  <si>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</si>
  <si>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</si>
  <si>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</si>
  <si>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</si>
  <si>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</si>
  <si>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</si>
  <si>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</si>
  <si>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</si>
  <si>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</si>
  <si>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</si>
  <si>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</si>
  <si>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</si>
  <si>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</si>
  <si>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</si>
  <si>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</si>
  <si>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</si>
  <si>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</si>
  <si>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</si>
  <si>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</si>
  <si>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</si>
  <si>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</si>
  <si>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</si>
  <si>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</si>
  <si>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</si>
  <si>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</si>
  <si>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</si>
  <si>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</si>
  <si>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</si>
  <si>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</si>
  <si>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</si>
  <si>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</si>
  <si>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</si>
  <si>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</si>
  <si>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</si>
  <si>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</si>
  <si>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</si>
  <si>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</si>
  <si>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</si>
  <si>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</si>
  <si>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</si>
  <si>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</si>
  <si>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</si>
  <si>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</si>
  <si>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</si>
  <si>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</si>
  <si>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</si>
  <si>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</si>
  <si>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</si>
  <si>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</si>
  <si>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</si>
  <si>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</si>
  <si>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</si>
  <si>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</si>
  <si>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</si>
  <si>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</si>
  <si>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</si>
  <si>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</si>
  <si>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</si>
  <si>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</si>
  <si>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</si>
  <si>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</si>
  <si>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</si>
  <si>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</si>
  <si>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</si>
  <si>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</si>
  <si>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</si>
  <si>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</si>
  <si>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</si>
  <si>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</si>
  <si>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</si>
  <si>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</si>
  <si>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</si>
  <si>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</si>
  <si>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</si>
  <si>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</si>
  <si>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</si>
  <si>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</si>
  <si>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</si>
  <si>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</si>
  <si>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</si>
  <si>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</si>
  <si>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</si>
  <si>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</si>
  <si>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</si>
  <si>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</si>
  <si>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</si>
  <si>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</si>
  <si>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</si>
  <si>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</si>
  <si>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</si>
  <si>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</si>
  <si>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</si>
  <si>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</si>
  <si>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</si>
  <si>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</si>
  <si>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</si>
  <si>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</si>
  <si>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</si>
  <si>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</si>
  <si>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</si>
  <si>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</si>
  <si>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</si>
  <si>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</si>
  <si>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</si>
  <si>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</si>
  <si>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</si>
  <si>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</si>
  <si>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</si>
  <si>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</si>
  <si>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</si>
  <si>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</si>
  <si>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</si>
  <si>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</si>
  <si>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</si>
  <si>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</si>
  <si>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</si>
  <si>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</si>
  <si>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</si>
  <si>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</si>
  <si>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</si>
  <si>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</si>
  <si>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</si>
  <si>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</si>
  <si>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</si>
  <si>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</si>
  <si>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</si>
  <si>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</si>
  <si>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</si>
  <si>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</si>
  <si>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</si>
  <si>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</si>
  <si>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</si>
  <si>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</si>
  <si>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</si>
  <si>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</si>
  <si>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</si>
  <si>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</si>
  <si>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</si>
  <si>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</si>
  <si>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</si>
  <si>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</si>
  <si>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</si>
  <si>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</si>
  <si>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</si>
  <si>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</si>
  <si>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</si>
  <si>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</si>
  <si>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</si>
  <si>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</si>
  <si>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</si>
  <si>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</si>
  <si>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</si>
  <si>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</si>
  <si>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</si>
  <si>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</si>
  <si>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</si>
  <si>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</si>
  <si>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</si>
  <si>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</si>
  <si>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</si>
  <si>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</si>
  <si>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</si>
  <si>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</si>
  <si>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</si>
  <si>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</si>
  <si>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</si>
  <si>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</si>
  <si>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</si>
  <si>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</si>
  <si>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</si>
  <si>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</si>
  <si>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</si>
  <si>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</si>
  <si>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</si>
  <si>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</si>
  <si>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</si>
  <si>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</si>
  <si>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</si>
  <si>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</si>
  <si>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</si>
  <si>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</si>
  <si>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</si>
  <si>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</si>
  <si>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</si>
  <si>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</si>
  <si>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</si>
  <si>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</si>
  <si>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</si>
  <si>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</si>
  <si>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</si>
  <si>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</si>
  <si>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</si>
  <si>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</si>
  <si>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</si>
  <si>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</si>
  <si>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</si>
  <si>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</si>
  <si>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</si>
  <si>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</si>
  <si>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</si>
  <si>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</si>
  <si>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</si>
  <si>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</si>
  <si>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</si>
  <si>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</si>
  <si>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</si>
  <si>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</si>
  <si>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</si>
  <si>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</si>
  <si>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</si>
  <si>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</si>
  <si>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</si>
  <si>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</si>
  <si>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</si>
  <si>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</si>
  <si>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</si>
  <si>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</si>
  <si>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</si>
  <si>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</si>
  <si>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</si>
  <si>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</si>
  <si>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</si>
  <si>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</si>
  <si>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</si>
  <si>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</si>
  <si>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</si>
  <si>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</si>
  <si>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</si>
  <si>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</si>
  <si>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</si>
  <si>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</si>
  <si>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</si>
  <si>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</si>
  <si>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</si>
  <si>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</si>
  <si>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</si>
  <si>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</si>
  <si>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</si>
  <si>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</si>
  <si>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</si>
  <si>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</si>
  <si>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</si>
  <si>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</si>
  <si>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</si>
  <si>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</si>
  <si>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</si>
  <si>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</si>
  <si>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</si>
  <si>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</si>
  <si>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</si>
  <si>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</si>
  <si>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</si>
  <si>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</si>
  <si>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</si>
  <si>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</si>
  <si>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</si>
  <si>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</si>
  <si>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</si>
  <si>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</si>
  <si>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</si>
  <si>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</si>
  <si>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</si>
  <si>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</si>
  <si>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</si>
  <si>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</si>
  <si>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</si>
  <si>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</si>
  <si>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</si>
  <si>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</si>
  <si>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</si>
  <si>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</si>
  <si>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</si>
  <si>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</si>
  <si>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</si>
  <si>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</si>
  <si>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</si>
  <si>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</si>
  <si>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</si>
  <si>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</si>
  <si>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</si>
  <si>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</si>
  <si>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</si>
  <si>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</si>
  <si>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</si>
  <si>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</si>
  <si>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</si>
  <si>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</si>
  <si>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</si>
  <si>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</si>
  <si>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</si>
  <si>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</si>
  <si>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</si>
  <si>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</si>
  <si>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</si>
  <si>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</si>
  <si>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</si>
  <si>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</si>
  <si>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</si>
  <si>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</si>
  <si>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</si>
  <si>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</si>
  <si>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</si>
  <si>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</si>
  <si>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</si>
  <si>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</si>
  <si>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</si>
  <si>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</si>
  <si>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</si>
  <si>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</si>
  <si>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</si>
  <si>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</si>
  <si>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</si>
  <si>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</si>
  <si>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</si>
  <si>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</si>
  <si>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</si>
  <si>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</si>
  <si>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</si>
  <si>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</si>
  <si>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</si>
  <si>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</si>
  <si>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</si>
  <si>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</si>
  <si>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</si>
  <si>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</si>
  <si>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</si>
  <si>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</si>
  <si>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</si>
  <si>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</si>
  <si>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</si>
  <si>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</si>
  <si>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</si>
  <si>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</si>
  <si>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</si>
  <si>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</si>
  <si>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</si>
  <si>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</si>
  <si>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</si>
  <si>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</si>
  <si>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</si>
  <si>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</si>
  <si>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</si>
  <si>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</si>
  <si>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</si>
  <si>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</si>
  <si>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</si>
  <si>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</si>
  <si>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</si>
  <si>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</si>
  <si>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</si>
  <si>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</si>
  <si>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</si>
  <si>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</si>
  <si>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</si>
  <si>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</si>
  <si>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</si>
  <si>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</si>
  <si>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</si>
  <si>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</si>
  <si>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</si>
  <si>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</si>
  <si>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</si>
  <si>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</si>
  <si>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</si>
  <si>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</si>
  <si>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</si>
  <si>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</si>
  <si>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</si>
  <si>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</si>
  <si>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</si>
  <si>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</si>
  <si>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</si>
  <si>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</si>
  <si>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</si>
  <si>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</si>
  <si>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</si>
  <si>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</si>
  <si>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</si>
  <si>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</si>
  <si>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</si>
  <si>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</si>
  <si>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</si>
  <si>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</si>
  <si>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</si>
  <si>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</si>
  <si>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</si>
  <si>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</si>
  <si>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</si>
  <si>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</si>
  <si>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</si>
  <si>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</si>
  <si>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</si>
  <si>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</si>
  <si>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</si>
  <si>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</si>
  <si>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</si>
  <si>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</si>
  <si>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</si>
  <si>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</si>
  <si>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</si>
  <si>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</si>
  <si>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</si>
  <si>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</si>
  <si>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</si>
  <si>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</si>
  <si>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</si>
  <si>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</si>
  <si>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</si>
  <si>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</si>
  <si>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</si>
  <si>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</si>
  <si>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</si>
  <si>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</si>
  <si>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</si>
  <si>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</si>
  <si>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</si>
  <si>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</si>
  <si>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</si>
  <si>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</si>
  <si>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</si>
  <si>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</si>
  <si>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</si>
  <si>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</si>
  <si>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</si>
  <si>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</si>
  <si>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</si>
  <si>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</si>
  <si>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</si>
  <si>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</si>
  <si>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</si>
  <si>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</si>
  <si>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</si>
  <si>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</si>
  <si>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</si>
  <si>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</si>
  <si>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</si>
  <si>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</si>
  <si>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</si>
  <si>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</si>
  <si>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</si>
  <si>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</si>
  <si>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</si>
  <si>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</si>
  <si>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</si>
  <si>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</si>
  <si>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</si>
  <si>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</si>
  <si>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</si>
  <si>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</si>
  <si>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</si>
  <si>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</si>
  <si>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</si>
  <si>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</si>
  <si>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</si>
  <si>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</si>
  <si>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</si>
  <si>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</si>
  <si>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</si>
  <si>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</si>
  <si>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</si>
  <si>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</si>
  <si>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</si>
  <si>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</si>
  <si>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</si>
  <si>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</si>
  <si>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</si>
  <si>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</si>
  <si>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</si>
  <si>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</si>
  <si>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</si>
  <si>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</si>
  <si>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</si>
  <si>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</si>
  <si>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</si>
  <si>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</si>
  <si>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</si>
  <si>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</si>
  <si>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</si>
  <si>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</si>
  <si>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</si>
  <si>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</si>
  <si>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</si>
  <si>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</si>
  <si>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</si>
  <si>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</si>
  <si>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</si>
  <si>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</si>
  <si>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</si>
  <si>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</si>
  <si>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</si>
  <si>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</si>
  <si>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</si>
  <si>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</si>
  <si>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</si>
  <si>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</si>
  <si>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</si>
  <si>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</si>
  <si>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</si>
  <si>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</si>
  <si>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</si>
  <si>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</si>
  <si>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</si>
  <si>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</si>
  <si>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</si>
  <si>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</si>
  <si>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</si>
  <si>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</si>
  <si>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</si>
  <si>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</si>
  <si>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</si>
  <si>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</si>
  <si>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</si>
  <si>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</si>
  <si>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</si>
  <si>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</si>
  <si>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</si>
  <si>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</si>
  <si>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</si>
  <si>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</si>
  <si>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</si>
  <si>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</si>
  <si>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</si>
  <si>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</si>
  <si>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</si>
  <si>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</si>
  <si>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</si>
  <si>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</si>
  <si>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</si>
  <si>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</si>
  <si>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</si>
  <si>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</si>
  <si>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</si>
  <si>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</si>
  <si>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</si>
  <si>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</si>
  <si>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</si>
  <si>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</si>
  <si>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</si>
  <si>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</si>
  <si>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</si>
  <si>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</si>
  <si>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</si>
  <si>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</si>
  <si>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</si>
  <si>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</si>
  <si>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</si>
  <si>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</si>
  <si>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</si>
  <si>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</si>
  <si>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</si>
  <si>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</si>
  <si>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</si>
  <si>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</si>
  <si>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</si>
  <si>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</si>
  <si>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</si>
  <si>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</si>
  <si>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</si>
  <si>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</si>
  <si>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</si>
  <si>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</si>
  <si>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</si>
  <si>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</si>
  <si>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</si>
  <si>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</si>
  <si>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</si>
  <si>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</si>
  <si>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</si>
  <si>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</si>
  <si>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</si>
  <si>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</si>
  <si>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</si>
  <si>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</si>
  <si>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</si>
  <si>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</si>
  <si>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</si>
  <si>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</si>
  <si>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</si>
  <si>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</si>
  <si>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</si>
  <si>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</si>
  <si>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</si>
  <si>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</si>
  <si>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</si>
  <si>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</si>
  <si>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</si>
  <si>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</si>
  <si>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</si>
  <si>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</si>
  <si>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</si>
  <si>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</si>
  <si>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</si>
  <si>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</si>
  <si>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</si>
  <si>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</si>
  <si>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</si>
  <si>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</si>
  <si>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</si>
  <si>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</si>
  <si>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</si>
  <si>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</si>
  <si>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</si>
  <si>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</si>
  <si>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</si>
  <si>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</si>
  <si>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</si>
  <si>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</si>
  <si>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</si>
  <si>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</si>
  <si>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</si>
  <si>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</si>
  <si>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</si>
  <si>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</si>
  <si>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</si>
  <si>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</si>
  <si>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</si>
  <si>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</si>
  <si>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</si>
  <si>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</si>
  <si>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</si>
  <si>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</si>
  <si>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</si>
  <si>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</si>
  <si>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</si>
  <si>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</si>
  <si>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</si>
  <si>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</si>
  <si>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</si>
  <si>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</si>
  <si>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</si>
  <si>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</si>
  <si>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</si>
  <si>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</si>
  <si>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</si>
  <si>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</si>
  <si>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</si>
  <si>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</si>
  <si>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</si>
  <si>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</si>
  <si>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</si>
  <si>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</si>
  <si>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</si>
  <si>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</si>
  <si>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</si>
  <si>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</si>
  <si>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</si>
  <si>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</si>
  <si>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</si>
  <si>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</si>
  <si>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</si>
  <si>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</si>
  <si>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</si>
  <si>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</si>
  <si>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</si>
  <si>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</si>
  <si>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</si>
  <si>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</si>
  <si>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</si>
  <si>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</si>
  <si>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</si>
  <si>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</si>
  <si>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</si>
  <si>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</si>
  <si>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</si>
  <si>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</si>
  <si>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</si>
  <si>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</si>
  <si>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</si>
  <si>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</si>
  <si>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</si>
  <si>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</si>
  <si>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</si>
  <si>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</si>
  <si>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</si>
  <si>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</si>
  <si>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</si>
  <si>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</si>
  <si>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</si>
  <si>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</si>
  <si>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</si>
  <si>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</si>
  <si>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</si>
  <si>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</si>
  <si>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</si>
  <si>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</si>
  <si>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</si>
  <si>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</si>
  <si>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</si>
  <si>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</si>
  <si>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</si>
  <si>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</si>
  <si>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</si>
  <si>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</si>
  <si>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</si>
  <si>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</si>
  <si>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</si>
  <si>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</si>
  <si>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</si>
  <si>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</si>
  <si>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</si>
  <si>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</si>
  <si>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</si>
  <si>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</si>
  <si>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</si>
  <si>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</si>
  <si>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</si>
  <si>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</si>
  <si>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</si>
  <si>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</si>
  <si>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</si>
  <si>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</si>
  <si>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</si>
  <si>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</si>
  <si>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</si>
  <si>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</si>
  <si>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</si>
  <si>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</si>
  <si>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</si>
  <si>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</si>
  <si>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</si>
  <si>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</si>
  <si>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</si>
  <si>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</si>
  <si>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</si>
  <si>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</si>
  <si>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</si>
  <si>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</si>
  <si>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</si>
  <si>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</si>
  <si>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</si>
  <si>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</si>
  <si>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</si>
  <si>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</si>
  <si>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</si>
  <si>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</si>
  <si>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</si>
  <si>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</si>
  <si>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</si>
  <si>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</si>
  <si>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</si>
  <si>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</si>
  <si>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</si>
  <si>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</si>
  <si>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</si>
  <si>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</si>
  <si>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</si>
  <si>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</si>
  <si>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</si>
  <si>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</si>
  <si>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</si>
  <si>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</si>
  <si>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</si>
  <si>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</si>
  <si>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</si>
  <si>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</si>
  <si>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</si>
  <si>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</si>
  <si>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</si>
  <si>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</si>
  <si>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</si>
  <si>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</si>
  <si>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</si>
  <si>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</si>
  <si>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</si>
  <si>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</si>
  <si>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</si>
  <si>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</si>
  <si>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</si>
  <si>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</si>
  <si>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</si>
  <si>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</si>
  <si>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</si>
  <si>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</si>
  <si>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</si>
  <si>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</si>
  <si>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</si>
  <si>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</si>
  <si>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</si>
  <si>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</si>
  <si>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</si>
  <si>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</si>
  <si>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</si>
  <si>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</si>
  <si>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</si>
  <si>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</si>
  <si>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</si>
  <si>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</si>
  <si>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</si>
  <si>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</si>
  <si>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</si>
  <si>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</si>
  <si>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</si>
  <si>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</si>
  <si>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</si>
  <si>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</si>
  <si>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</si>
  <si>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</si>
  <si>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</si>
  <si>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</si>
  <si>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</si>
  <si>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</si>
  <si>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</si>
  <si>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</si>
  <si>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</si>
  <si>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</si>
  <si>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</si>
  <si>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</si>
  <si>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</si>
  <si>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</si>
  <si>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</si>
  <si>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</si>
  <si>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</si>
  <si>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</si>
  <si>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</si>
  <si>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</si>
  <si>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</si>
  <si>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</si>
  <si>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</si>
  <si>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</si>
  <si>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</si>
  <si>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</si>
  <si>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</si>
  <si>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</si>
  <si>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</si>
  <si>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</si>
  <si>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</si>
  <si>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</si>
  <si>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</si>
  <si>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</si>
  <si>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</si>
  <si>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</si>
  <si>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</si>
  <si>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</si>
  <si>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</si>
  <si>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</si>
  <si>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</si>
  <si>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</si>
  <si>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</si>
  <si>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</si>
  <si>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</si>
  <si>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</si>
  <si>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</si>
  <si>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</si>
  <si>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</si>
  <si>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</si>
  <si>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</si>
  <si>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</si>
  <si>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</si>
  <si>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</si>
  <si>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</si>
  <si>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</si>
  <si>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</si>
  <si>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</si>
  <si>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</si>
  <si>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</si>
  <si>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</si>
  <si>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</si>
  <si>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</si>
  <si>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</si>
  <si>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</si>
  <si>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</si>
  <si>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</si>
  <si>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</si>
  <si>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</si>
  <si>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</si>
  <si>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</si>
  <si>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</si>
  <si>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</si>
  <si>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</si>
  <si>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</si>
  <si>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</si>
  <si>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</si>
  <si>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</si>
  <si>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</si>
  <si>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</si>
  <si>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</si>
  <si>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</si>
  <si>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</si>
  <si>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</si>
  <si>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</si>
  <si>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</si>
  <si>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</si>
  <si>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</si>
  <si>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</si>
  <si>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</si>
  <si>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</si>
  <si>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</si>
  <si>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</si>
  <si>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</si>
  <si>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</si>
  <si>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</si>
  <si>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</si>
  <si>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</si>
  <si>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</si>
  <si>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</si>
  <si>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</si>
  <si>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</si>
  <si>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</si>
  <si>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</si>
  <si>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</si>
  <si>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</si>
  <si>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</si>
  <si>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</si>
  <si>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</si>
  <si>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</si>
  <si>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</si>
  <si>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</si>
  <si>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</si>
  <si>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</si>
  <si>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</si>
  <si>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</si>
  <si>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</si>
  <si>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</si>
  <si>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</si>
  <si>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</si>
  <si>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</si>
  <si>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</si>
  <si>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</si>
  <si>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</si>
  <si>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</si>
  <si>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</si>
  <si>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</si>
  <si>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</si>
  <si>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</si>
  <si>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</si>
  <si>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</si>
  <si>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</si>
  <si>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</si>
  <si>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</si>
  <si>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</si>
  <si>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</si>
  <si>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</si>
  <si>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</si>
  <si>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</si>
  <si>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</si>
  <si>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</si>
  <si>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</si>
  <si>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</si>
  <si>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</si>
  <si>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</si>
  <si>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</si>
  <si>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</si>
  <si>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</si>
  <si>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</si>
  <si>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</si>
  <si>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</si>
  <si>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</si>
  <si>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</si>
  <si>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</si>
  <si>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</si>
  <si>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</si>
  <si>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</si>
  <si>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</si>
  <si>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</si>
  <si>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</si>
  <si>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</si>
  <si>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</si>
  <si>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</si>
  <si>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</si>
  <si>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</si>
  <si>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</si>
  <si>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</si>
  <si>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</si>
  <si>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</si>
  <si>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</si>
  <si>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</si>
  <si>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</si>
  <si>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</si>
  <si>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</si>
  <si>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</si>
  <si>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</si>
  <si>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</si>
  <si>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</si>
  <si>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</si>
  <si>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</si>
  <si>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</si>
  <si>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</si>
  <si>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</si>
  <si>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</si>
  <si>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</si>
  <si>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</si>
  <si>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</si>
  <si>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</si>
  <si>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</si>
  <si>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</si>
  <si>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</si>
  <si>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</si>
  <si>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</si>
  <si>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</si>
  <si>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</si>
  <si>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</si>
  <si>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</si>
  <si>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</si>
  <si>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</si>
  <si>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</si>
  <si>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</si>
  <si>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</si>
  <si>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</si>
  <si>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</si>
  <si>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</si>
  <si>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</si>
  <si>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</si>
  <si>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</si>
  <si>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</si>
  <si>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</si>
  <si>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</si>
  <si>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</si>
  <si>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</si>
  <si>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</si>
  <si>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</si>
  <si>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</si>
  <si>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</si>
  <si>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</si>
  <si>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</si>
  <si>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</si>
  <si>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</si>
  <si>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</si>
  <si>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</si>
  <si>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</si>
  <si>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</si>
  <si>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</si>
  <si>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</si>
  <si>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</si>
  <si>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</si>
  <si>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</si>
  <si>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</si>
  <si>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</si>
  <si>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</si>
  <si>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</si>
  <si>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</si>
  <si>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</si>
  <si>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</si>
  <si>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</si>
  <si>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</si>
  <si>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</si>
  <si>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</si>
  <si>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</si>
  <si>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</si>
  <si>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</si>
  <si>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</si>
  <si>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</si>
  <si>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</si>
  <si>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</si>
  <si>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</si>
  <si>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</si>
  <si>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</si>
  <si>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</si>
  <si>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</si>
  <si>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</si>
  <si>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</si>
  <si>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</si>
  <si>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</si>
  <si>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</si>
  <si>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</si>
  <si>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</si>
  <si>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</si>
  <si>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</si>
  <si>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</si>
  <si>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</si>
  <si>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</si>
  <si>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</si>
  <si>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</si>
  <si>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</si>
  <si>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</si>
  <si>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</si>
  <si>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</si>
  <si>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</si>
  <si>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</si>
  <si>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</si>
  <si>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</si>
  <si>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</si>
  <si>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</si>
  <si>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</si>
  <si>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</si>
  <si>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</si>
  <si>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</si>
  <si>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</si>
  <si>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</si>
  <si>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</si>
  <si>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</si>
  <si>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</si>
  <si>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</si>
  <si>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</si>
  <si>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</si>
  <si>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</si>
  <si>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</si>
  <si>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</si>
  <si>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</si>
  <si>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</si>
  <si>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</si>
  <si>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</si>
  <si>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</si>
  <si>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</si>
  <si>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</si>
  <si>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</si>
  <si>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</si>
  <si>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</si>
  <si>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</si>
  <si>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</si>
  <si>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</si>
  <si>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</si>
  <si>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</si>
  <si>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</si>
  <si>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</si>
  <si>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</si>
  <si>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</si>
  <si>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</si>
  <si>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</si>
  <si>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</si>
  <si>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</si>
  <si>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</si>
  <si>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</si>
  <si>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</si>
  <si>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</si>
  <si>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</si>
  <si>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</si>
  <si>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</si>
  <si>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</si>
  <si>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</si>
  <si>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</si>
  <si>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</si>
  <si>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</si>
  <si>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</si>
  <si>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</si>
  <si>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</si>
  <si>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</si>
  <si>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</si>
  <si>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</si>
  <si>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</si>
  <si>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</si>
  <si>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</si>
  <si>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</si>
  <si>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</si>
  <si>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</si>
  <si>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</si>
  <si>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</si>
  <si>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</si>
  <si>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</si>
  <si>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</si>
  <si>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</si>
  <si>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</si>
  <si>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</si>
  <si>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</si>
  <si>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</si>
  <si>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</si>
  <si>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</si>
  <si>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</si>
  <si>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</si>
  <si>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</si>
  <si>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</si>
  <si>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</si>
  <si>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</si>
  <si>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</si>
  <si>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</si>
  <si>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</si>
  <si>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</si>
  <si>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</si>
  <si>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</si>
  <si>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</si>
  <si>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</si>
  <si>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</si>
  <si>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</si>
  <si>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</si>
  <si>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</si>
  <si>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</si>
  <si>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</si>
  <si>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</si>
  <si>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</si>
  <si>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</si>
  <si>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</si>
  <si>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</si>
  <si>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</si>
  <si>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</si>
  <si>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</si>
  <si>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</si>
  <si>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</si>
  <si>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</si>
  <si>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</si>
  <si>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</si>
  <si>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</si>
  <si>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</si>
  <si>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</si>
  <si>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</si>
  <si>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</si>
  <si>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</si>
  <si>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</si>
  <si>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</si>
  <si>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</si>
  <si>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</si>
  <si>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</si>
  <si>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</si>
  <si>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</si>
  <si>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</si>
  <si>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</si>
  <si>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</si>
  <si>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</si>
  <si>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</si>
  <si>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</si>
  <si>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</si>
  <si>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</si>
  <si>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</si>
  <si>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</si>
  <si>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</si>
  <si>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</si>
  <si>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</si>
  <si>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</si>
  <si>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</si>
  <si>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</si>
  <si>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</si>
  <si>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</si>
  <si>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</si>
  <si>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</si>
  <si>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</si>
  <si>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</si>
  <si>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</si>
  <si>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</si>
  <si>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</si>
  <si>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</si>
  <si>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</si>
  <si>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</si>
  <si>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</si>
  <si>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</si>
  <si>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</si>
  <si>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</si>
  <si>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</si>
  <si>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</si>
  <si>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</si>
  <si>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</si>
  <si>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</si>
  <si>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</si>
  <si>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</si>
  <si>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</si>
  <si>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</si>
  <si>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</si>
  <si>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</si>
  <si>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</si>
  <si>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</si>
  <si>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</si>
  <si>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</si>
  <si>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</si>
  <si>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</si>
  <si>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</si>
  <si>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</si>
  <si>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</si>
  <si>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</si>
  <si>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</si>
  <si>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</si>
  <si>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</si>
  <si>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</si>
  <si>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</si>
  <si>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</si>
  <si>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</si>
  <si>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</si>
  <si>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</si>
  <si>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</si>
  <si>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</si>
  <si>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</si>
  <si>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</si>
  <si>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</si>
  <si>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</si>
  <si>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</si>
  <si>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</si>
  <si>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</si>
  <si>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</si>
  <si>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</si>
  <si>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</si>
  <si>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</si>
  <si>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</si>
  <si>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</si>
  <si>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</si>
  <si>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</si>
  <si>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</si>
  <si>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</si>
  <si>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</si>
  <si>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</si>
  <si>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</si>
  <si>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</si>
  <si>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</si>
  <si>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</si>
  <si>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</si>
  <si>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</si>
  <si>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</si>
  <si>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</si>
  <si>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</si>
  <si>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</si>
  <si>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</si>
  <si>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</si>
  <si>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</si>
  <si>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</si>
  <si>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</si>
  <si>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</si>
  <si>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</si>
  <si>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</si>
  <si>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</si>
  <si>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</si>
  <si>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</si>
  <si>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</si>
  <si>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</si>
  <si>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</si>
  <si>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</si>
  <si>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</si>
  <si>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</si>
  <si>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</si>
  <si>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</si>
  <si>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</si>
  <si>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</si>
  <si>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</si>
  <si>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</si>
  <si>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</si>
  <si>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</si>
  <si>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</si>
  <si>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</si>
  <si>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</si>
  <si>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</si>
  <si>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</si>
  <si>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</si>
  <si>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</si>
  <si>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</si>
  <si>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</si>
  <si>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</si>
  <si>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</si>
  <si>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</si>
  <si>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</si>
  <si>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</si>
  <si>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</si>
  <si>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</si>
  <si>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</si>
  <si>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</si>
  <si>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</si>
  <si>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</si>
  <si>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</si>
  <si>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</si>
  <si>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</si>
  <si>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</si>
  <si>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</si>
  <si>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</si>
  <si>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</si>
  <si>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</si>
  <si>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</si>
  <si>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</si>
  <si>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</si>
  <si>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</si>
  <si>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</si>
  <si>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</si>
  <si>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</si>
  <si>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</si>
  <si>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</si>
  <si>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</si>
  <si>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</si>
  <si>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</si>
  <si>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</si>
  <si>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</si>
  <si>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</si>
  <si>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</si>
  <si>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</si>
  <si>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</si>
  <si>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</si>
  <si>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</si>
  <si>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</si>
  <si>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</si>
  <si>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</si>
  <si>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</si>
  <si>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</si>
  <si>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</si>
  <si>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</si>
  <si>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</si>
  <si>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</si>
  <si>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</si>
  <si>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</si>
  <si>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</si>
  <si>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</si>
  <si>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</si>
  <si>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</si>
  <si>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</si>
  <si>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</si>
  <si>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</si>
  <si>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</si>
  <si>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</si>
  <si>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</si>
  <si>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</si>
  <si>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</si>
  <si>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</si>
  <si>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</si>
  <si>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</si>
  <si>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</si>
  <si>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</si>
  <si>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</si>
  <si>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</si>
  <si>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</si>
  <si>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</si>
  <si>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</si>
  <si>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</si>
  <si>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</si>
  <si>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</si>
  <si>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</si>
  <si>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</si>
  <si>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</si>
  <si>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</si>
  <si>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</si>
  <si>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</si>
  <si>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</si>
  <si>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</si>
  <si>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</si>
  <si>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</si>
  <si>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</si>
  <si>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</si>
  <si>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</si>
  <si>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</si>
  <si>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</si>
  <si>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</si>
  <si>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</si>
  <si>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</si>
  <si>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</si>
  <si>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</si>
  <si>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</si>
  <si>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</si>
  <si>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</si>
  <si>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</si>
  <si>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</si>
  <si>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</si>
  <si>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</si>
  <si>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</si>
  <si>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</si>
  <si>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</si>
  <si>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</si>
  <si>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</si>
  <si>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</si>
  <si>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</si>
  <si>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</si>
  <si>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</si>
  <si>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</si>
  <si>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</si>
  <si>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</si>
  <si>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</si>
  <si>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</si>
  <si>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</si>
  <si>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</si>
  <si>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</si>
  <si>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</si>
  <si>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</si>
  <si>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</si>
  <si>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</si>
  <si>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</si>
  <si>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</si>
  <si>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</si>
  <si>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</si>
  <si>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</si>
  <si>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</si>
  <si>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</si>
  <si>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</si>
  <si>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</si>
  <si>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</si>
  <si>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</si>
  <si>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</si>
  <si>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</si>
  <si>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</si>
  <si>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</si>
  <si>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</si>
  <si>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</si>
  <si>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</si>
  <si>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</si>
  <si>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</si>
  <si>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</si>
  <si>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</si>
  <si>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</si>
  <si>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</si>
  <si>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</si>
  <si>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</si>
  <si>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</si>
  <si>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</si>
  <si>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</si>
  <si>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</si>
  <si>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</si>
  <si>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</si>
  <si>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</si>
  <si>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</si>
  <si>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</si>
  <si>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</si>
  <si>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</si>
  <si>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</si>
  <si>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</si>
  <si>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</si>
  <si>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</si>
  <si>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</si>
  <si>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</si>
  <si>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</si>
  <si>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</si>
  <si>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</si>
  <si>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</si>
  <si>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</si>
  <si>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</si>
  <si>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</si>
  <si>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</si>
  <si>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</si>
  <si>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</si>
  <si>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</si>
  <si>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</si>
  <si>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</si>
  <si>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</si>
  <si>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</si>
  <si>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</si>
  <si>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</si>
  <si>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</si>
  <si>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</si>
  <si>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</si>
  <si>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</si>
  <si>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</si>
  <si>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</si>
  <si>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</si>
  <si>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</si>
  <si>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</si>
  <si>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</si>
  <si>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</si>
  <si>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</si>
  <si>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</si>
  <si>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</si>
  <si>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</si>
  <si>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</si>
  <si>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</si>
  <si>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</si>
  <si>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</si>
  <si>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</si>
  <si>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</si>
  <si>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</si>
  <si>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</si>
  <si>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</si>
  <si>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</si>
  <si>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</si>
  <si>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</si>
  <si>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</si>
  <si>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</si>
  <si>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</si>
  <si>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</si>
  <si>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</si>
  <si>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</si>
  <si>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</si>
  <si>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</si>
  <si>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</si>
  <si>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</si>
  <si>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</si>
  <si>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</si>
  <si>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</si>
  <si>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</si>
  <si>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</si>
  <si>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</si>
  <si>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</si>
  <si>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</si>
  <si>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</si>
  <si>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</si>
  <si>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</si>
  <si>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</si>
  <si>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</si>
  <si>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</si>
  <si>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</si>
  <si>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</si>
  <si>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</si>
  <si>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</si>
  <si>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</si>
  <si>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</si>
  <si>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</si>
  <si>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</si>
  <si>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</si>
  <si>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</si>
  <si>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</si>
  <si>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</si>
  <si>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</si>
  <si>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</si>
  <si>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</si>
  <si>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</si>
  <si>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</si>
  <si>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</si>
  <si>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</si>
  <si>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</si>
  <si>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</si>
  <si>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</si>
  <si>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</si>
  <si>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</si>
  <si>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</si>
  <si>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</si>
  <si>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</si>
  <si>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</si>
  <si>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</si>
  <si>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</si>
  <si>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</si>
  <si>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</si>
  <si>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</si>
  <si>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</si>
  <si>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</si>
  <si>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</si>
  <si>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</si>
  <si>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</si>
  <si>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</si>
  <si>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</si>
  <si>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</si>
  <si>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</si>
  <si>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</si>
  <si>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</si>
  <si>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</si>
  <si>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</si>
  <si>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</si>
  <si>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</si>
  <si>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</si>
  <si>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</si>
  <si>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</si>
  <si>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</si>
  <si>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</si>
  <si>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</si>
  <si>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</si>
  <si>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</si>
  <si>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</si>
  <si>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</si>
  <si>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</si>
  <si>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</si>
  <si>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</si>
  <si>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</si>
  <si>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</si>
  <si>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</si>
  <si>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</si>
  <si>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</si>
  <si>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</si>
  <si>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</si>
  <si>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</si>
  <si>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</si>
  <si>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</si>
  <si>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</si>
  <si>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</si>
  <si>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</si>
  <si>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</si>
  <si>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</si>
  <si>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</si>
  <si>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</si>
  <si>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</si>
  <si>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</si>
  <si>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</si>
  <si>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</si>
  <si>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</si>
  <si>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</si>
  <si>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</si>
  <si>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</si>
  <si>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</si>
  <si>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</si>
  <si>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</si>
  <si>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</si>
  <si>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</si>
  <si>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</si>
  <si>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</si>
  <si>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</si>
  <si>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</si>
  <si>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</si>
  <si>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</si>
  <si>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</si>
  <si>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</si>
  <si>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</si>
  <si>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</si>
  <si>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</si>
  <si>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</si>
  <si>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</si>
  <si>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</si>
  <si>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</si>
  <si>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</si>
  <si>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</si>
  <si>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</si>
  <si>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</si>
  <si>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</si>
  <si>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</si>
  <si>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</si>
  <si>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</si>
  <si>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</si>
  <si>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</si>
  <si>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</si>
  <si>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</si>
  <si>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</si>
  <si>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</si>
  <si>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</si>
  <si>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</si>
  <si>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</si>
  <si>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</si>
  <si>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</si>
  <si>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</si>
  <si>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</si>
  <si>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</si>
  <si>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</si>
  <si>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</si>
  <si>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</si>
  <si>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</si>
  <si>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</si>
  <si>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</si>
  <si>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</si>
  <si>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</si>
  <si>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</si>
  <si>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</si>
  <si>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</si>
  <si>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</si>
  <si>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</si>
  <si>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</si>
  <si>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</si>
  <si>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</si>
  <si>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</si>
  <si>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</si>
  <si>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</si>
  <si>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</si>
  <si>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</si>
  <si>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</si>
  <si>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</si>
  <si>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</si>
  <si>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</si>
  <si>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</si>
  <si>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</si>
  <si>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</si>
  <si>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</si>
  <si>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</si>
  <si>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</si>
  <si>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</si>
  <si>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</si>
  <si>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</si>
  <si>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</si>
  <si>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</si>
  <si>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</si>
  <si>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</si>
  <si>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</si>
  <si>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</si>
  <si>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</si>
  <si>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</si>
  <si>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</si>
  <si>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</si>
  <si>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</si>
  <si>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</si>
  <si>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</si>
  <si>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</si>
  <si>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</si>
  <si>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</si>
  <si>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</si>
  <si>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</si>
  <si>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</si>
  <si>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</si>
  <si>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</si>
  <si>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</si>
  <si>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</si>
  <si>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</si>
  <si>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</si>
  <si>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</si>
  <si>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</si>
  <si>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</si>
  <si>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</si>
  <si>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</si>
  <si>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</si>
  <si>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</si>
  <si>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</si>
  <si>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</si>
  <si>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</si>
  <si>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</si>
  <si>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</si>
  <si>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</si>
  <si>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</si>
  <si>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</si>
  <si>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</si>
  <si>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</si>
  <si>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</si>
  <si>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</si>
  <si>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</si>
  <si>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</si>
  <si>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</si>
  <si>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</si>
  <si>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</si>
  <si>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</si>
  <si>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</si>
  <si>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</si>
  <si>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</si>
  <si>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</si>
  <si>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</si>
  <si>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</si>
  <si>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</si>
  <si>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</si>
  <si>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</si>
  <si>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</si>
  <si>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</si>
  <si>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</si>
  <si>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</si>
  <si>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</si>
  <si>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</si>
  <si>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</si>
  <si>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</si>
  <si>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</si>
  <si>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</si>
  <si>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</si>
  <si>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</si>
  <si>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</si>
  <si>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</si>
  <si>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</si>
  <si>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</si>
  <si>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</si>
  <si>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</si>
  <si>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</si>
  <si>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</si>
  <si>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</si>
  <si>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</si>
  <si>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</si>
  <si>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</si>
  <si>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</si>
  <si>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</si>
  <si>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</si>
  <si>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</si>
  <si>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</si>
  <si>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</si>
  <si>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</si>
  <si>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</si>
  <si>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</si>
  <si>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</si>
  <si>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</si>
  <si>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</si>
  <si>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</si>
  <si>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</si>
  <si>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</si>
  <si>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</si>
  <si>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</si>
  <si>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</si>
  <si>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</si>
  <si>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</si>
  <si>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</si>
  <si>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</si>
  <si>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</si>
  <si>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</si>
  <si>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</si>
  <si>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</si>
  <si>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</si>
  <si>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</si>
  <si>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</si>
  <si>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</si>
  <si>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</si>
  <si>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</si>
  <si>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</si>
  <si>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</si>
  <si>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</si>
  <si>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</si>
  <si>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</si>
  <si>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</si>
  <si>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</si>
  <si>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</si>
  <si>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</si>
  <si>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</si>
  <si>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</si>
  <si>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</si>
  <si>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</si>
  <si>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</si>
  <si>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</si>
  <si>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</si>
  <si>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</si>
  <si>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</si>
  <si>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</si>
  <si>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</si>
  <si>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</si>
  <si>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</si>
  <si>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</si>
  <si>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</si>
  <si>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</si>
  <si>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</si>
  <si>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</si>
  <si>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</si>
  <si>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</si>
  <si>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</si>
  <si>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</si>
  <si>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</si>
  <si>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</si>
  <si>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</si>
  <si>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</si>
  <si>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</si>
  <si>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</si>
  <si>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</si>
  <si>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</si>
  <si>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</si>
  <si>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</si>
  <si>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</si>
  <si>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</si>
  <si>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</si>
  <si>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</si>
  <si>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</si>
  <si>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</si>
  <si>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</si>
  <si>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</si>
  <si>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</si>
  <si>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</si>
  <si>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</si>
  <si>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</si>
  <si>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</si>
  <si>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</si>
  <si>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</si>
  <si>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</si>
  <si>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</si>
  <si>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</si>
  <si>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</si>
  <si>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</si>
  <si>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</si>
  <si>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</si>
  <si>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</si>
  <si>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</si>
  <si>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</si>
  <si>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</si>
  <si>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</si>
  <si>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</si>
  <si>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</si>
  <si>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</si>
  <si>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</si>
  <si>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</si>
  <si>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</si>
  <si>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</si>
  <si>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</si>
  <si>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</si>
  <si>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</si>
  <si>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</si>
  <si>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</si>
  <si>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</si>
  <si>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</si>
  <si>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</si>
  <si>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</si>
  <si>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</si>
  <si>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</si>
  <si>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</si>
  <si>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</si>
  <si>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</si>
  <si>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</si>
  <si>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</si>
  <si>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</si>
  <si>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</si>
  <si>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</si>
  <si>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</si>
  <si>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</si>
  <si>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</si>
  <si>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</si>
  <si>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</si>
  <si>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</si>
  <si>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</si>
  <si>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</si>
  <si>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</si>
  <si>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</si>
  <si>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</si>
  <si>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</si>
  <si>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</si>
  <si>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</si>
  <si>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</si>
  <si>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</si>
  <si>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</si>
  <si>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</si>
  <si>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</si>
  <si>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</si>
  <si>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</si>
  <si>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</si>
  <si>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</si>
  <si>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</si>
  <si>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</si>
  <si>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</si>
  <si>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</si>
  <si>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</si>
  <si>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</si>
  <si>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</si>
  <si>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</si>
  <si>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</si>
  <si>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</si>
  <si>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</si>
  <si>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</si>
  <si>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</si>
  <si>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</si>
  <si>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</si>
  <si>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</si>
  <si>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</si>
  <si>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</si>
  <si>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</si>
  <si>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</si>
  <si>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</si>
  <si>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</si>
  <si>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</si>
  <si>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</si>
  <si>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</si>
  <si>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</si>
  <si>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</si>
  <si>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</si>
  <si>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</si>
  <si>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</si>
  <si>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</si>
  <si>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</si>
  <si>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</si>
  <si>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</si>
  <si>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</si>
  <si>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</si>
  <si>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</si>
  <si>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</si>
  <si>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</si>
  <si>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</si>
  <si>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</si>
  <si>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</si>
  <si>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</si>
  <si>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</si>
  <si>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</si>
  <si>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</si>
  <si>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</si>
  <si>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</si>
  <si>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</si>
  <si>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</si>
  <si>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</si>
  <si>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</si>
  <si>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</si>
  <si>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</si>
  <si>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</si>
  <si>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</si>
  <si>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</si>
  <si>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</si>
  <si>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</si>
  <si>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</si>
  <si>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</si>
  <si>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</si>
  <si>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</si>
  <si>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</si>
  <si>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</si>
  <si>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</si>
  <si>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</si>
  <si>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</si>
  <si>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</si>
  <si>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</si>
  <si>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</si>
  <si>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</si>
  <si>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</si>
  <si>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</si>
  <si>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</si>
  <si>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</si>
  <si>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</si>
  <si>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</si>
  <si>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</si>
  <si>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</si>
  <si>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</si>
  <si>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</si>
  <si>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</si>
  <si>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</si>
  <si>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</si>
  <si>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</si>
  <si>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</si>
  <si>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</si>
  <si>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</si>
  <si>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</si>
  <si>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</si>
  <si>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</si>
  <si>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</si>
  <si>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</si>
  <si>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</si>
  <si>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</si>
  <si>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</si>
  <si>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</si>
  <si>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</si>
  <si>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</si>
  <si>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</si>
  <si>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</si>
  <si>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</si>
  <si>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</si>
  <si>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</si>
  <si>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</si>
  <si>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</si>
  <si>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</si>
  <si>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</si>
  <si>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</si>
  <si>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</si>
  <si>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</si>
  <si>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</si>
  <si>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</si>
  <si>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</si>
  <si>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</si>
  <si>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</si>
  <si>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</si>
  <si>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</si>
  <si>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</si>
  <si>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</si>
  <si>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</si>
  <si>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</si>
  <si>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</si>
  <si>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</si>
  <si>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</si>
  <si>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</si>
  <si>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</si>
  <si>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</si>
  <si>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</si>
  <si>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</si>
  <si>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</si>
  <si>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</si>
  <si>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</si>
  <si>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</si>
  <si>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</si>
  <si>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</si>
  <si>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</si>
  <si>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</si>
  <si>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</si>
  <si>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</si>
  <si>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</si>
  <si>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</si>
  <si>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</si>
  <si>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</si>
  <si>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</si>
  <si>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</si>
  <si>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</si>
  <si>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</si>
  <si>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</si>
  <si>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</si>
  <si>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</si>
  <si>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</si>
  <si>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</si>
  <si>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</si>
  <si>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</si>
  <si>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</si>
  <si>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</si>
  <si>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</si>
  <si>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</si>
  <si>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</si>
  <si>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</si>
  <si>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</si>
  <si>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</si>
  <si>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</si>
  <si>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</si>
  <si>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</si>
  <si>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</si>
  <si>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</si>
  <si>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</si>
  <si>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</si>
  <si>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</si>
  <si>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</si>
  <si>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</si>
  <si>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</si>
  <si>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</si>
  <si>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</si>
  <si>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</si>
  <si>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</si>
  <si>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</si>
  <si>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</si>
  <si>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</si>
  <si>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</si>
  <si>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</si>
  <si>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</si>
  <si>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</si>
  <si>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</si>
  <si>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</si>
  <si>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</si>
  <si>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</si>
  <si>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</si>
  <si>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</si>
  <si>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</si>
  <si>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</si>
  <si>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</si>
  <si>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</si>
  <si>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</si>
  <si>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</si>
  <si>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</si>
  <si>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</si>
  <si>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</si>
  <si>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</si>
  <si>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</si>
  <si>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</si>
  <si>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</si>
  <si>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</si>
  <si>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</si>
  <si>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</si>
  <si>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</si>
  <si>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</si>
  <si>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</si>
  <si>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</si>
  <si>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</si>
  <si>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</si>
  <si>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</si>
  <si>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</si>
  <si>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</si>
  <si>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</si>
  <si>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</si>
  <si>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</si>
  <si>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</si>
  <si>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</si>
  <si>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</si>
  <si>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</si>
  <si>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</si>
  <si>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</si>
  <si>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</si>
  <si>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</si>
  <si>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</si>
  <si>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</si>
  <si>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</si>
  <si>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</si>
  <si>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</si>
  <si>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</si>
  <si>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</si>
  <si>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</si>
  <si>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</si>
  <si>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</si>
  <si>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</si>
  <si>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</si>
  <si>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</si>
  <si>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</si>
  <si>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</si>
  <si>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</si>
  <si>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</si>
  <si>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</si>
  <si>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</si>
  <si>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</si>
  <si>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</si>
  <si>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</si>
  <si>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</si>
  <si>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</si>
  <si>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</si>
  <si>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</si>
  <si>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</si>
  <si>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</si>
  <si>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</si>
  <si>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</si>
  <si>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</si>
  <si>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</si>
  <si>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</si>
  <si>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</si>
  <si>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</si>
  <si>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</si>
  <si>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</si>
  <si>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</si>
  <si>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</si>
  <si>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</si>
  <si>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</si>
  <si>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</si>
  <si>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</si>
  <si>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</si>
  <si>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</si>
  <si>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</si>
  <si>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</si>
  <si>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</si>
  <si>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</si>
  <si>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</si>
  <si>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</si>
  <si>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</si>
  <si>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</si>
  <si>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</si>
  <si>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</si>
  <si>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</si>
  <si>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</si>
  <si>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</si>
  <si>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</si>
  <si>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</si>
  <si>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</si>
  <si>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</si>
  <si>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</si>
  <si>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</si>
  <si>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</si>
  <si>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</si>
  <si>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</si>
  <si>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</si>
  <si>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</si>
  <si>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</si>
  <si>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</si>
  <si>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</si>
  <si>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</si>
  <si>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</si>
  <si>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</si>
  <si>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</si>
  <si>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</si>
  <si>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</si>
  <si>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</si>
  <si>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</si>
  <si>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</si>
  <si>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</si>
  <si>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</si>
  <si>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</si>
  <si>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</si>
  <si>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</si>
  <si>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</si>
  <si>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</si>
  <si>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</si>
  <si>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</si>
  <si>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</si>
  <si>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</si>
  <si>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</si>
  <si>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</si>
  <si>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</si>
  <si>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</si>
  <si>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</si>
  <si>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</si>
  <si>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</si>
  <si>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</si>
  <si>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</si>
  <si>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</si>
  <si>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</si>
  <si>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</si>
  <si>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</si>
  <si>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</si>
  <si>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</si>
  <si>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</si>
  <si>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</si>
  <si>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</si>
  <si>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</si>
  <si>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</si>
  <si>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</si>
  <si>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</si>
  <si>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</si>
  <si>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</si>
  <si>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</si>
  <si>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</si>
  <si>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</si>
  <si>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</si>
  <si>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</si>
  <si>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</si>
  <si>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</si>
  <si>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</si>
  <si>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</si>
  <si>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</si>
  <si>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</si>
  <si>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</si>
  <si>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</si>
  <si>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</si>
  <si>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</si>
  <si>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</si>
  <si>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</si>
  <si>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</si>
  <si>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</si>
  <si>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</si>
  <si>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</si>
  <si>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</si>
  <si>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</si>
  <si>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</si>
  <si>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</si>
  <si>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</si>
  <si>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</si>
  <si>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</si>
  <si>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</si>
  <si>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</si>
  <si>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</si>
  <si>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</si>
  <si>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</si>
  <si>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</si>
  <si>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</si>
  <si>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</si>
  <si>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</si>
  <si>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</si>
  <si>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</si>
  <si>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</si>
  <si>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</si>
  <si>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</si>
  <si>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</si>
  <si>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</si>
  <si>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</si>
  <si>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</si>
  <si>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</si>
  <si>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</si>
  <si>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</si>
  <si>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</si>
  <si>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</si>
  <si>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</si>
  <si>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</si>
  <si>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</si>
  <si>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</si>
  <si>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</si>
  <si>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</si>
  <si>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</si>
  <si>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</si>
  <si>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</si>
  <si>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</si>
  <si>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</si>
  <si>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</si>
  <si>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</si>
  <si>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</si>
  <si>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</si>
  <si>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</si>
  <si>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</si>
  <si>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</si>
  <si>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</si>
  <si>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</si>
  <si>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</si>
  <si>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</si>
  <si>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</si>
  <si>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</si>
  <si>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</si>
  <si>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</si>
  <si>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</si>
  <si>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</si>
  <si>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</si>
  <si>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</si>
  <si>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</si>
  <si>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</si>
  <si>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</si>
  <si>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</si>
  <si>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</si>
  <si>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</si>
  <si>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</si>
  <si>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</si>
  <si>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</si>
  <si>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</si>
  <si>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</si>
  <si>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</si>
  <si>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</si>
  <si>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</si>
  <si>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</si>
  <si>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</si>
  <si>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</si>
  <si>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</si>
  <si>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</si>
  <si>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</si>
  <si>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</si>
  <si>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</si>
  <si>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</si>
  <si>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</si>
  <si>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</si>
  <si>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</si>
  <si>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</si>
  <si>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</si>
  <si>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</si>
  <si>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</si>
  <si>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</si>
  <si>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</si>
  <si>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</si>
  <si>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</si>
  <si>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</si>
  <si>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</si>
  <si>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</si>
  <si>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</si>
  <si>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</si>
  <si>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</si>
  <si>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</si>
  <si>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</si>
  <si>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</si>
  <si>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</si>
  <si>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</si>
  <si>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</si>
  <si>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</si>
  <si>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</si>
  <si>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</si>
  <si>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</si>
  <si>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</si>
  <si>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</si>
  <si>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</si>
  <si>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</si>
  <si>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</si>
  <si>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</si>
  <si>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</si>
  <si>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</si>
  <si>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</si>
  <si>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</si>
  <si>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</si>
  <si>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</si>
  <si>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</si>
  <si>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</si>
  <si>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</si>
  <si>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</si>
  <si>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</si>
  <si>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</si>
  <si>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</si>
  <si>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</si>
  <si>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</si>
  <si>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</si>
  <si>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</si>
  <si>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</si>
  <si>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</si>
  <si>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</si>
  <si>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</si>
  <si>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</si>
  <si>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</si>
  <si>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</si>
  <si>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</si>
  <si>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</si>
  <si>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</si>
  <si>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</si>
  <si>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</si>
  <si>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</si>
  <si>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</si>
  <si>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</si>
  <si>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</si>
  <si>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</si>
  <si>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</si>
  <si>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</si>
  <si>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</si>
  <si>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</si>
  <si>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</si>
  <si>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</si>
  <si>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</si>
  <si>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</si>
  <si>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</si>
  <si>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</si>
  <si>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</si>
  <si>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</si>
  <si>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</si>
  <si>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</si>
  <si>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</si>
  <si>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</si>
  <si>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</si>
  <si>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</si>
  <si>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</si>
  <si>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</si>
  <si>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</si>
  <si>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</si>
  <si>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</si>
  <si>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</si>
  <si>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</si>
  <si>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</si>
  <si>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</si>
  <si>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</si>
  <si>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</si>
  <si>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</si>
  <si>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</si>
  <si>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</si>
  <si>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</si>
  <si>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</si>
  <si>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</si>
  <si>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</si>
  <si>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</si>
  <si>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</si>
  <si>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</si>
  <si>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</si>
  <si>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</si>
  <si>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</si>
  <si>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</si>
  <si>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</si>
  <si>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</si>
  <si>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</si>
  <si>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</si>
  <si>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</si>
  <si>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</si>
  <si>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</si>
  <si>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</si>
  <si>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</si>
  <si>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</si>
  <si>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</si>
  <si>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</si>
  <si>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</si>
  <si>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</si>
  <si>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</si>
  <si>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</si>
  <si>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</si>
  <si>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</si>
  <si>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</si>
  <si>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</si>
  <si>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</si>
  <si>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</si>
  <si>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</si>
  <si>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</si>
  <si>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</si>
  <si>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</si>
  <si>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</si>
  <si>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</si>
  <si>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</si>
  <si>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</si>
  <si>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</si>
  <si>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</si>
  <si>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</si>
  <si>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</si>
  <si>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</si>
  <si>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</si>
  <si>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</si>
  <si>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</si>
  <si>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</si>
  <si>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</si>
  <si>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</si>
  <si>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</si>
  <si>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</si>
  <si>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</si>
  <si>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</si>
  <si>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</si>
  <si>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</si>
  <si>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</si>
  <si>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</si>
  <si>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</si>
  <si>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</si>
  <si>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</si>
  <si>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</si>
  <si>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</si>
  <si>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</si>
  <si>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</si>
  <si>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</si>
  <si>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</si>
  <si>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</si>
  <si>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</si>
  <si>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</si>
  <si>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</si>
  <si>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</si>
  <si>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</si>
  <si>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</si>
  <si>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</si>
  <si>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</si>
  <si>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</si>
  <si>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</si>
  <si>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</si>
  <si>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</si>
  <si>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</si>
  <si>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</si>
  <si>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</si>
  <si>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</si>
  <si>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</si>
  <si>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</si>
  <si>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</si>
  <si>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</si>
  <si>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</si>
  <si>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</si>
  <si>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</si>
  <si>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</si>
  <si>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</si>
  <si>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</si>
  <si>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</si>
  <si>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</si>
  <si>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</si>
  <si>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</si>
  <si>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</si>
  <si>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</si>
  <si>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</si>
  <si>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</si>
  <si>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</si>
  <si>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</si>
  <si>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</si>
  <si>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</si>
  <si>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</si>
  <si>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</si>
  <si>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</si>
  <si>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</si>
  <si>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</si>
  <si>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</si>
  <si>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</si>
  <si>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</si>
  <si>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</si>
  <si>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</si>
  <si>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</si>
  <si>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</si>
  <si>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</si>
  <si>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</si>
  <si>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</si>
  <si>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</si>
  <si>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</si>
  <si>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</si>
  <si>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</si>
  <si>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</si>
  <si>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</si>
  <si>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</si>
  <si>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</si>
  <si>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</si>
  <si>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</si>
  <si>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</si>
  <si>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</si>
  <si>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</si>
  <si>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</si>
  <si>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</si>
  <si>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</si>
  <si>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</si>
  <si>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</si>
  <si>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</si>
  <si>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</si>
  <si>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</si>
  <si>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</si>
  <si>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</si>
  <si>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</si>
  <si>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</si>
  <si>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</si>
  <si>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</si>
  <si>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</si>
  <si>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</si>
  <si>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</si>
  <si>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</si>
  <si>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</si>
  <si>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</si>
  <si>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</si>
  <si>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</si>
  <si>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</si>
  <si>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</si>
  <si>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</si>
  <si>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</si>
  <si>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</si>
  <si>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</si>
  <si>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</si>
  <si>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</si>
  <si>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</si>
  <si>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</si>
  <si>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</si>
  <si>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</si>
  <si>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</si>
  <si>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</si>
  <si>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</si>
  <si>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</si>
  <si>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</si>
  <si>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</si>
  <si>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</si>
  <si>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</si>
  <si>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</si>
  <si>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</si>
  <si>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</si>
  <si>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</si>
  <si>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</si>
  <si>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</si>
  <si>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</si>
  <si>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</si>
  <si>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</si>
  <si>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</si>
  <si>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</si>
  <si>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</si>
  <si>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</si>
  <si>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</si>
  <si>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</si>
  <si>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</si>
  <si>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</si>
  <si>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</si>
  <si>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</si>
  <si>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</si>
  <si>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</si>
  <si>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</si>
  <si>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</si>
  <si>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</si>
  <si>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</si>
  <si>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</si>
  <si>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</si>
  <si>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</si>
  <si>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</si>
  <si>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</si>
  <si>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</si>
  <si>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</si>
  <si>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</si>
  <si>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</si>
  <si>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</si>
  <si>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</si>
  <si>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</si>
  <si>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</si>
  <si>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</si>
  <si>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</si>
  <si>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</si>
  <si>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</si>
  <si>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</si>
  <si>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</si>
  <si>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</si>
  <si>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</si>
  <si>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</si>
  <si>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</si>
  <si>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</si>
  <si>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</si>
  <si>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</si>
  <si>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</si>
  <si>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</si>
  <si>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</si>
  <si>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</si>
  <si>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</si>
  <si>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</si>
  <si>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</si>
  <si>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</si>
  <si>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</si>
  <si>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</si>
  <si>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</si>
  <si>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</si>
  <si>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</si>
  <si>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</si>
  <si>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</si>
  <si>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</si>
  <si>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</si>
  <si>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</si>
  <si>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</si>
  <si>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</si>
  <si>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</si>
  <si>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</si>
  <si>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</si>
  <si>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</si>
  <si>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</si>
  <si>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</si>
  <si>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</si>
  <si>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</si>
  <si>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</si>
  <si>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</si>
  <si>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</si>
  <si>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</si>
  <si>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</si>
  <si>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</si>
  <si>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</si>
  <si>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</si>
  <si>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</si>
  <si>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</si>
  <si>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</si>
  <si>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</si>
  <si>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</si>
  <si>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</si>
  <si>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</si>
  <si>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</si>
  <si>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</si>
  <si>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</si>
  <si>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</si>
  <si>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</si>
  <si>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</si>
  <si>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</si>
  <si>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</si>
  <si>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</si>
  <si>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</si>
  <si>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</si>
  <si>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</si>
  <si>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</si>
  <si>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</si>
  <si>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</si>
  <si>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</si>
  <si>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</si>
  <si>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</si>
  <si>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</si>
  <si>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</si>
  <si>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</si>
  <si>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</si>
  <si>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</si>
  <si>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</si>
  <si>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</si>
  <si>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</si>
  <si>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</si>
  <si>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</si>
  <si>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</si>
  <si>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</si>
  <si>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</si>
  <si>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</si>
  <si>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</si>
  <si>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</si>
  <si>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</si>
  <si>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</si>
  <si>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</si>
  <si>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</si>
  <si>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</si>
  <si>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</si>
  <si>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</si>
  <si>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</si>
  <si>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</si>
  <si>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</si>
  <si>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</si>
  <si>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</si>
  <si>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</si>
  <si>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</si>
  <si>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</si>
  <si>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</si>
  <si>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</si>
  <si>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</si>
  <si>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</si>
  <si>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</si>
  <si>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</si>
  <si>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</si>
  <si>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</si>
  <si>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</si>
  <si>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</si>
  <si>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</si>
  <si>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</si>
  <si>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</si>
  <si>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</si>
  <si>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</si>
  <si>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</si>
  <si>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</si>
  <si>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</si>
  <si>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</si>
  <si>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</si>
  <si>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</si>
  <si>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</si>
  <si>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</si>
  <si>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</si>
  <si>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</si>
  <si>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</si>
  <si>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</si>
  <si>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</si>
  <si>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</si>
  <si>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</si>
  <si>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</si>
  <si>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</si>
  <si>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</si>
  <si>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</si>
  <si>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</si>
  <si>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</si>
  <si>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</si>
  <si>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</si>
  <si>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</si>
  <si>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</si>
  <si>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</si>
  <si>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</si>
  <si>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</si>
  <si>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</si>
  <si>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</si>
  <si>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</si>
  <si>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</si>
  <si>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</si>
  <si>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</si>
  <si>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</si>
  <si>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</si>
  <si>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</si>
  <si>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</si>
  <si>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</si>
  <si>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</si>
  <si>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</si>
  <si>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</si>
  <si>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</si>
  <si>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</si>
  <si>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</si>
  <si>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</si>
  <si>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</si>
  <si>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</si>
  <si>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</si>
  <si>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</si>
  <si>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</si>
  <si>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</si>
  <si>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</si>
  <si>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</si>
  <si>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</si>
  <si>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</si>
  <si>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</si>
  <si>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</si>
  <si>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</si>
  <si>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</si>
  <si>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</si>
  <si>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</si>
  <si>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</si>
  <si>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</si>
  <si>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</si>
  <si>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</si>
  <si>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</si>
  <si>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</si>
  <si>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</si>
  <si>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</si>
  <si>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</si>
  <si>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</si>
  <si>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</si>
  <si>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</si>
  <si>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</si>
  <si>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</si>
  <si>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</si>
  <si>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</si>
  <si>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</si>
  <si>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</si>
  <si>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</si>
  <si>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</si>
  <si>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</si>
  <si>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</si>
  <si>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</si>
  <si>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</si>
  <si>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</si>
  <si>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</si>
  <si>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</si>
  <si>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</si>
  <si>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</si>
  <si>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</si>
  <si>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</si>
  <si>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</si>
  <si>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</si>
  <si>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</si>
  <si>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</si>
  <si>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</si>
  <si>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</si>
  <si>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</si>
  <si>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</si>
  <si>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</si>
  <si>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</si>
  <si>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</si>
  <si>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</si>
  <si>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</si>
  <si>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</si>
  <si>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</si>
  <si>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</si>
  <si>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</si>
  <si>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</si>
  <si>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</si>
  <si>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</si>
  <si>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</si>
  <si>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</si>
  <si>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</si>
  <si>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</si>
  <si>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</si>
  <si>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</si>
  <si>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</si>
  <si>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</si>
  <si>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</si>
  <si>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</si>
  <si>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</si>
  <si>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</si>
  <si>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</si>
  <si>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</si>
  <si>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</si>
  <si>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</si>
  <si>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</si>
  <si>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</si>
  <si>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</si>
  <si>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</si>
  <si>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</si>
  <si>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</si>
  <si>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</si>
  <si>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</si>
  <si>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</si>
  <si>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</si>
  <si>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</si>
  <si>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</si>
  <si>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</si>
  <si>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</si>
  <si>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</si>
  <si>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</si>
  <si>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</si>
  <si>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</si>
  <si>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</si>
  <si>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</si>
  <si>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</si>
  <si>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</si>
  <si>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</si>
  <si>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</si>
  <si>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</si>
  <si>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</si>
  <si>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</si>
  <si>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</si>
  <si>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</si>
  <si>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</si>
  <si>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</si>
  <si>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</si>
  <si>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</si>
  <si>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</si>
  <si>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</si>
  <si>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</si>
  <si>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</si>
  <si>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</si>
  <si>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</si>
  <si>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</si>
  <si>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</si>
  <si>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</si>
  <si>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</si>
  <si>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</si>
  <si>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</si>
  <si>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</si>
  <si>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</si>
  <si>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</si>
  <si>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</si>
  <si>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</si>
  <si>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</si>
  <si>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</si>
  <si>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</si>
  <si>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</si>
  <si>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</si>
  <si>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</si>
  <si>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</si>
  <si>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</si>
  <si>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</si>
  <si>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</si>
  <si>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</si>
  <si>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</si>
  <si>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</si>
  <si>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</si>
  <si>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</si>
  <si>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</si>
  <si>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</si>
  <si>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</si>
  <si>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</si>
  <si>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</si>
  <si>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</si>
  <si>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</si>
  <si>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</si>
  <si>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</si>
  <si>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</si>
  <si>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</si>
  <si>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</si>
  <si>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</si>
  <si>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</si>
  <si>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</si>
  <si>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</si>
  <si>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</si>
  <si>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</si>
  <si>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</si>
  <si>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</si>
  <si>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</si>
  <si>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</si>
  <si>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</si>
  <si>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</si>
  <si>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</si>
  <si>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</si>
  <si>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</si>
  <si>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</si>
  <si>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</si>
  <si>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</si>
  <si>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</si>
  <si>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</si>
  <si>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</si>
  <si>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</si>
  <si>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</si>
  <si>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</si>
  <si>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</si>
  <si>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</si>
  <si>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</si>
  <si>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</si>
  <si>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</si>
  <si>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</si>
  <si>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</si>
  <si>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</si>
  <si>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</si>
  <si>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</si>
  <si>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</si>
  <si>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</si>
  <si>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</si>
  <si>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</si>
  <si>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</si>
  <si>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</si>
  <si>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</si>
  <si>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</si>
  <si>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</si>
  <si>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</si>
  <si>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</si>
  <si>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</si>
  <si>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</si>
  <si>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</si>
  <si>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</si>
  <si>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</si>
  <si>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</si>
  <si>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</si>
  <si>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</si>
  <si>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</si>
  <si>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</si>
  <si>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</si>
  <si>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</si>
  <si>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</si>
  <si>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</si>
  <si>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</si>
  <si>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</si>
  <si>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</si>
  <si>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</si>
  <si>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</si>
  <si>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</si>
  <si>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</si>
  <si>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</si>
  <si>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</si>
  <si>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</si>
  <si>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</si>
  <si>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</si>
  <si>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</si>
  <si>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</si>
  <si>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</si>
  <si>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</si>
  <si>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</si>
  <si>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</si>
  <si>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</si>
  <si>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</si>
  <si>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</si>
  <si>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</si>
  <si>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</si>
  <si>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</si>
  <si>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</si>
  <si>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</si>
  <si>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</si>
  <si>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</si>
  <si>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</si>
  <si>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</si>
  <si>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</si>
  <si>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</si>
  <si>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</si>
  <si>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</si>
  <si>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</si>
  <si>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</si>
  <si>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</si>
  <si>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</si>
  <si>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</si>
  <si>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</si>
  <si>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</si>
  <si>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</si>
  <si>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</si>
  <si>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</si>
  <si>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</si>
  <si>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</si>
  <si>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</si>
  <si>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</si>
  <si>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</si>
  <si>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</si>
  <si>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</si>
  <si>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</si>
  <si>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</si>
  <si>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</si>
  <si>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</si>
  <si>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</si>
  <si>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</si>
  <si>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</si>
  <si>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</si>
  <si>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</si>
  <si>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</si>
  <si>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</si>
  <si>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</si>
  <si>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</si>
  <si>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</si>
  <si>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</si>
  <si>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</si>
  <si>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</si>
  <si>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</si>
  <si>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</si>
  <si>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</si>
  <si>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</si>
  <si>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</si>
  <si>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</si>
  <si>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</si>
  <si>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</si>
  <si>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</si>
  <si>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</si>
  <si>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</si>
  <si>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</si>
  <si>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</si>
  <si>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</si>
  <si>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</si>
  <si>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</si>
  <si>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</si>
  <si>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</si>
  <si>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</si>
  <si>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</si>
  <si>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</si>
  <si>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</si>
  <si>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</si>
  <si>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</si>
  <si>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</si>
  <si>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</si>
  <si>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</si>
  <si>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</si>
  <si>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</si>
  <si>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</si>
  <si>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</si>
  <si>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</si>
  <si>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</si>
  <si>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</si>
  <si>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</si>
  <si>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</si>
  <si>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</si>
  <si>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</si>
  <si>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</si>
  <si>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</si>
  <si>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</si>
  <si>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</si>
  <si>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</si>
  <si>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</si>
  <si>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</si>
  <si>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</si>
  <si>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</si>
  <si>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</si>
  <si>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</si>
  <si>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</si>
  <si>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</si>
  <si>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</si>
  <si>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</si>
  <si>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</si>
  <si>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</si>
  <si>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</si>
  <si>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</si>
  <si>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</si>
  <si>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</si>
  <si>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</si>
  <si>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</si>
  <si>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</si>
  <si>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</si>
  <si>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</si>
  <si>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</si>
  <si>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</si>
  <si>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</si>
  <si>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</si>
  <si>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</si>
  <si>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</si>
  <si>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</si>
  <si>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</si>
  <si>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</si>
  <si>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</si>
  <si>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</si>
  <si>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</si>
  <si>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</si>
  <si>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</si>
  <si>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</si>
  <si>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</si>
  <si>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</si>
  <si>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</si>
  <si>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</si>
  <si>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</si>
  <si>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</si>
  <si>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</si>
  <si>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</si>
  <si>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</si>
  <si>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</si>
  <si>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</si>
  <si>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</si>
  <si>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</si>
  <si>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</si>
  <si>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</si>
  <si>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</si>
  <si>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</si>
  <si>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</si>
  <si>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</si>
  <si>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</si>
  <si>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</si>
  <si>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</si>
  <si>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</si>
  <si>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</si>
  <si>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</si>
  <si>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</si>
  <si>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</si>
  <si>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</si>
  <si>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</si>
  <si>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</si>
  <si>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</si>
  <si>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</si>
  <si>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</si>
  <si>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</si>
  <si>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</si>
  <si>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</si>
  <si>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</si>
  <si>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</si>
  <si>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</si>
  <si>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</si>
  <si>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</si>
  <si>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</si>
  <si>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</si>
  <si>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</si>
  <si>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</si>
  <si>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</si>
  <si>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</si>
  <si>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</si>
  <si>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</si>
  <si>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</si>
  <si>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</si>
  <si>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</si>
  <si>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</si>
  <si>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</si>
  <si>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</si>
  <si>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</si>
  <si>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</si>
  <si>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</si>
  <si>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</si>
  <si>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</si>
  <si>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</si>
  <si>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</si>
  <si>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</si>
  <si>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</si>
  <si>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</si>
  <si>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</si>
  <si>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</si>
  <si>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</si>
  <si>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</si>
  <si>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</si>
  <si>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</si>
  <si>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</si>
  <si>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</si>
  <si>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</si>
  <si>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</si>
  <si>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</si>
  <si>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</si>
  <si>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</si>
  <si>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</si>
  <si>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</si>
  <si>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</si>
  <si>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</si>
  <si>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</si>
  <si>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</si>
  <si>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</si>
  <si>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</si>
  <si>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</si>
  <si>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</si>
  <si>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</si>
  <si>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</si>
  <si>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</si>
  <si>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</si>
  <si>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</si>
  <si>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</si>
  <si>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</si>
  <si>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</si>
  <si>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</si>
  <si>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</si>
  <si>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</si>
  <si>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</si>
  <si>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</si>
  <si>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</si>
  <si>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</si>
  <si>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</si>
  <si>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</si>
  <si>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</si>
  <si>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</si>
  <si>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</si>
  <si>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</si>
  <si>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</si>
  <si>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</si>
  <si>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</si>
  <si>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</si>
  <si>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</si>
  <si>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</si>
  <si>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</si>
  <si>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</si>
  <si>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</si>
  <si>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</si>
  <si>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</si>
  <si>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</si>
  <si>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</si>
  <si>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</si>
  <si>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</si>
  <si>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</si>
  <si>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</si>
  <si>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</si>
  <si>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</si>
  <si>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</si>
  <si>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</si>
  <si>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</si>
  <si>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</si>
  <si>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</si>
  <si>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</si>
  <si>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</si>
  <si>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</si>
  <si>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</si>
  <si>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</si>
  <si>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</si>
  <si>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</si>
  <si>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</si>
  <si>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</si>
  <si>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</si>
  <si>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</si>
  <si>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</si>
  <si>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</si>
  <si>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</si>
  <si>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</si>
  <si>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</si>
  <si>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</si>
  <si>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</si>
  <si>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</si>
  <si>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</si>
  <si>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</si>
  <si>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</si>
  <si>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</si>
  <si>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</si>
  <si>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</si>
  <si>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</si>
  <si>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</si>
  <si>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</si>
  <si>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</si>
  <si>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</si>
  <si>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</si>
  <si>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</si>
  <si>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</si>
  <si>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</si>
  <si>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</si>
  <si>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</si>
  <si>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</si>
  <si>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</si>
  <si>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</si>
  <si>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</si>
  <si>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</si>
  <si>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</si>
  <si>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</si>
  <si>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</si>
  <si>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</si>
  <si>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</si>
  <si>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</si>
  <si>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</si>
  <si>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</si>
  <si>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</si>
  <si>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</si>
  <si>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</si>
  <si>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</si>
  <si>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</si>
  <si>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</si>
  <si>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</si>
  <si>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</si>
  <si>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</si>
  <si>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</si>
  <si>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</si>
  <si>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</si>
  <si>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</si>
  <si>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</si>
  <si>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</si>
  <si>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</si>
  <si>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</si>
  <si>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</si>
  <si>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</si>
  <si>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</si>
  <si>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</si>
  <si>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</si>
  <si>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</si>
  <si>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</si>
  <si>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</si>
  <si>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</si>
  <si>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</si>
  <si>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</si>
  <si>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</si>
  <si>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</si>
  <si>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</si>
  <si>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</si>
  <si>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</si>
  <si>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</si>
  <si>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</si>
  <si>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</si>
  <si>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</si>
  <si>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</si>
  <si>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</si>
  <si>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</si>
  <si>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</si>
  <si>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</si>
  <si>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</si>
  <si>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</si>
  <si>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</si>
  <si>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</si>
  <si>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</si>
  <si>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</si>
  <si>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</si>
  <si>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</si>
  <si>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</si>
  <si>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</si>
  <si>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</si>
  <si>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</si>
  <si>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</si>
  <si>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</si>
  <si>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</si>
  <si>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</si>
  <si>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</si>
  <si>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</si>
  <si>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</si>
  <si>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</si>
  <si>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</si>
  <si>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</si>
  <si>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</si>
  <si>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</si>
  <si>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</si>
  <si>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</si>
  <si>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</si>
  <si>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</si>
  <si>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</si>
  <si>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</si>
  <si>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</si>
  <si>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</si>
  <si>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</si>
  <si>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</si>
  <si>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</si>
  <si>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</si>
  <si>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</si>
  <si>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</si>
  <si>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</si>
  <si>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</si>
  <si>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</si>
  <si>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</si>
  <si>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</si>
  <si>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</si>
  <si>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</si>
  <si>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</si>
  <si>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</si>
  <si>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</si>
  <si>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</si>
  <si>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</si>
  <si>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</si>
  <si>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</si>
  <si>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</si>
  <si>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</si>
  <si>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</si>
  <si>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</si>
  <si>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</si>
  <si>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</si>
  <si>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</si>
  <si>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</si>
  <si>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</si>
  <si>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</si>
  <si>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</si>
  <si>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</si>
  <si>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</si>
  <si>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</si>
  <si>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</si>
  <si>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</si>
  <si>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</si>
  <si>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</si>
  <si>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</si>
  <si>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</si>
  <si>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</si>
  <si>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</si>
  <si>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</si>
  <si>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</si>
  <si>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</si>
  <si>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</si>
  <si>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</si>
  <si>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</si>
  <si>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</si>
  <si>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</si>
  <si>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</si>
  <si>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</si>
  <si>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</si>
  <si>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</si>
  <si>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</si>
  <si>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</si>
  <si>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</si>
  <si>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</si>
  <si>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</si>
  <si>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</si>
  <si>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</si>
  <si>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</si>
  <si>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</si>
  <si>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</si>
  <si>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</si>
  <si>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</si>
  <si>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</si>
  <si>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</si>
  <si>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</si>
  <si>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</si>
  <si>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</si>
  <si>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</si>
  <si>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</si>
  <si>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</si>
  <si>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</si>
  <si>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</si>
  <si>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</si>
  <si>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</si>
  <si>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</si>
  <si>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</si>
  <si>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</si>
  <si>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</si>
  <si>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</si>
  <si>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</si>
  <si>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</si>
  <si>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</si>
  <si>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</si>
  <si>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</si>
  <si>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</si>
  <si>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</si>
  <si>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</si>
  <si>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</si>
  <si>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</si>
  <si>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</si>
  <si>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</si>
  <si>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</si>
  <si>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</si>
  <si>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</si>
  <si>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</si>
  <si>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</si>
  <si>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</si>
  <si>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</si>
  <si>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</si>
  <si>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</si>
  <si>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</si>
  <si>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</si>
  <si>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</si>
  <si>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</si>
  <si>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</si>
  <si>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</si>
  <si>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</si>
  <si>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</si>
  <si>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</si>
  <si>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</si>
  <si>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</si>
  <si>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</si>
  <si>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</si>
  <si>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</si>
  <si>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</si>
  <si>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</si>
  <si>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</si>
  <si>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</si>
  <si>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</si>
  <si>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</si>
  <si>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</si>
  <si>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</si>
  <si>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</si>
  <si>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</si>
  <si>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</si>
  <si>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</si>
  <si>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</si>
  <si>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</si>
  <si>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</si>
  <si>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</si>
  <si>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</si>
  <si>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</si>
  <si>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</si>
  <si>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</si>
  <si>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</si>
  <si>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</si>
  <si>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</si>
  <si>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</si>
  <si>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</si>
  <si>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</si>
  <si>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</si>
  <si>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</si>
  <si>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</si>
  <si>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</si>
  <si>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</si>
  <si>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</si>
  <si>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</si>
  <si>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</si>
  <si>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</si>
  <si>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</si>
  <si>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</si>
  <si>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</si>
  <si>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</si>
  <si>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</si>
  <si>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</si>
  <si>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</si>
  <si>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</si>
  <si>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</si>
  <si>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</si>
  <si>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</si>
  <si>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</si>
  <si>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</si>
  <si>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</si>
  <si>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</si>
  <si>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</si>
  <si>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</si>
  <si>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</si>
  <si>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</si>
  <si>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</si>
  <si>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</si>
  <si>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</si>
  <si>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</si>
  <si>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</si>
  <si>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</si>
  <si>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</si>
  <si>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</si>
  <si>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</si>
  <si>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</si>
  <si>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</si>
  <si>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</si>
  <si>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</si>
  <si>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</si>
  <si>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</si>
  <si>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</si>
  <si>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</si>
  <si>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</si>
  <si>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</si>
  <si>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</si>
  <si>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</si>
  <si>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</si>
  <si>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</si>
  <si>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</si>
  <si>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</si>
  <si>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</si>
  <si>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</si>
  <si>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</si>
  <si>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</si>
  <si>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</si>
  <si>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</si>
  <si>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</si>
  <si>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</si>
  <si>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</si>
  <si>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</si>
  <si>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</si>
  <si>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</si>
  <si>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</si>
  <si>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</si>
  <si>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</si>
  <si>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</si>
  <si>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</si>
  <si>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</si>
  <si>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</si>
  <si>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</si>
  <si>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</si>
  <si>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</si>
  <si>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</si>
  <si>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</si>
  <si>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</si>
  <si>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</si>
  <si>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</si>
  <si>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</si>
  <si>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</si>
  <si>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</si>
  <si>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</si>
  <si>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</si>
  <si>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</si>
  <si>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</si>
  <si>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</si>
  <si>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</si>
  <si>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</si>
  <si>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</si>
  <si>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</si>
  <si>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</si>
  <si>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</si>
  <si>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</si>
  <si>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</si>
  <si>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</si>
  <si>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</si>
  <si>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</si>
  <si>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</si>
  <si>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</si>
  <si>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</si>
  <si>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</si>
  <si>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</si>
  <si>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</si>
  <si>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</si>
  <si>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</si>
  <si>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</si>
  <si>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</si>
  <si>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</si>
  <si>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</si>
  <si>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</si>
  <si>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</si>
  <si>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</si>
  <si>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</si>
  <si>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</si>
  <si>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</si>
  <si>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</si>
  <si>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</si>
  <si>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</si>
  <si>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</si>
  <si>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</si>
  <si>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</si>
  <si>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</si>
  <si>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</si>
  <si>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</si>
  <si>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</si>
  <si>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</si>
  <si>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</si>
  <si>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</si>
  <si>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</si>
  <si>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</si>
  <si>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</si>
  <si>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</si>
  <si>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</si>
  <si>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</si>
  <si>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</si>
  <si>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</si>
  <si>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</si>
  <si>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</si>
  <si>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</si>
  <si>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</si>
  <si>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</si>
  <si>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</si>
  <si>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</si>
  <si>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</si>
  <si>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</si>
  <si>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</si>
  <si>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</si>
  <si>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</si>
  <si>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</si>
  <si>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</si>
  <si>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</si>
  <si>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</si>
  <si>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</si>
  <si>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</si>
  <si>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</si>
  <si>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</si>
  <si>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</si>
  <si>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</si>
  <si>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</si>
  <si>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</si>
  <si>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</si>
  <si>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</si>
  <si>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</si>
  <si>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</si>
  <si>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</si>
  <si>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</si>
  <si>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</si>
  <si>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</si>
  <si>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</si>
  <si>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</si>
  <si>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</si>
  <si>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</si>
  <si>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</si>
  <si>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</si>
  <si>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</si>
  <si>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</si>
  <si>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</si>
  <si>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</si>
  <si>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</si>
  <si>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</si>
  <si>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</si>
  <si>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</si>
  <si>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</si>
  <si>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</si>
  <si>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</si>
  <si>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</si>
  <si>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</si>
  <si>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</si>
  <si>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</si>
  <si>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</si>
  <si>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</si>
  <si>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</si>
  <si>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</si>
  <si>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</si>
  <si>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</si>
  <si>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</si>
  <si>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</si>
  <si>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</si>
  <si>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</si>
  <si>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</si>
  <si>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</si>
  <si>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</si>
  <si>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</si>
  <si>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</si>
  <si>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</si>
  <si>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</si>
  <si>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</si>
  <si>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</si>
  <si>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</si>
  <si>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</si>
  <si>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</si>
  <si>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</si>
  <si>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</si>
  <si>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</si>
  <si>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</si>
  <si>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</si>
  <si>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</si>
  <si>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</si>
  <si>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</si>
  <si>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</si>
  <si>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</si>
  <si>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</si>
  <si>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</si>
  <si>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</si>
  <si>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</si>
  <si>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</si>
  <si>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</si>
  <si>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</si>
  <si>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</si>
  <si>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</si>
  <si>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</si>
  <si>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</si>
  <si>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</si>
  <si>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</si>
  <si>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</si>
  <si>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</si>
  <si>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</si>
  <si>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</si>
  <si>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</si>
  <si>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</si>
  <si>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</si>
  <si>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</si>
  <si>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</si>
  <si>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</si>
  <si>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</si>
  <si>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</si>
  <si>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</si>
  <si>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</si>
  <si>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</si>
  <si>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</si>
  <si>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</si>
  <si>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</si>
  <si>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</si>
  <si>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</si>
  <si>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</si>
  <si>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</si>
  <si>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</si>
  <si>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</si>
  <si>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</si>
  <si>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</si>
  <si>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</si>
  <si>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</si>
  <si>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</si>
  <si>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</si>
  <si>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</si>
  <si>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</si>
  <si>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</si>
  <si>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</si>
  <si>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</si>
  <si>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</si>
  <si>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</si>
  <si>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</si>
  <si>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</si>
  <si>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</si>
  <si>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</si>
  <si>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</si>
  <si>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</si>
  <si>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</si>
  <si>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</si>
  <si>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</si>
  <si>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</si>
  <si>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</si>
  <si>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</si>
  <si>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</si>
  <si>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</si>
  <si>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</si>
  <si>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</si>
  <si>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</si>
  <si>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</si>
  <si>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</si>
  <si>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</si>
  <si>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</si>
  <si>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</si>
  <si>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</si>
  <si>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</si>
  <si>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</si>
  <si>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</si>
  <si>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</si>
  <si>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</si>
  <si>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</si>
  <si>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</si>
  <si>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</si>
  <si>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</si>
  <si>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</si>
  <si>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</si>
  <si>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</si>
  <si>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</si>
  <si>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</si>
  <si>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</si>
  <si>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</si>
  <si>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</si>
  <si>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</si>
  <si>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</si>
  <si>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</si>
  <si>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</si>
  <si>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</si>
  <si>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</si>
  <si>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</si>
  <si>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</si>
  <si>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</si>
  <si>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</si>
  <si>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</si>
  <si>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</si>
  <si>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</si>
  <si>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</si>
  <si>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</si>
  <si>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</si>
  <si>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</si>
  <si>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</si>
  <si>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</si>
  <si>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</si>
  <si>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</si>
  <si>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</si>
  <si>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</si>
  <si>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</si>
  <si>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</si>
  <si>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</si>
  <si>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</si>
  <si>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</si>
  <si>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</si>
  <si>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</si>
  <si>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</si>
  <si>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</si>
  <si>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</si>
  <si>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</si>
  <si>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</si>
  <si>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</si>
  <si>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</si>
  <si>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</si>
  <si>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</si>
  <si>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</si>
  <si>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</si>
  <si>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</si>
  <si>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</si>
  <si>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</si>
  <si>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</si>
  <si>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</si>
  <si>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</si>
  <si>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</si>
  <si>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</si>
  <si>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</si>
  <si>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</si>
  <si>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</si>
  <si>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</si>
  <si>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</si>
  <si>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</si>
  <si>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</si>
  <si>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</si>
  <si>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</si>
  <si>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</si>
  <si>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</si>
  <si>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</si>
  <si>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</si>
  <si>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</si>
  <si>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</si>
  <si>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</si>
  <si>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</si>
  <si>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</si>
  <si>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</si>
  <si>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</si>
  <si>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</si>
  <si>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</si>
  <si>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</si>
  <si>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</si>
  <si>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</si>
  <si>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</si>
  <si>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</si>
  <si>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</si>
  <si>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</si>
  <si>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</si>
  <si>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</si>
  <si>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</si>
  <si>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</si>
  <si>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</si>
  <si>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</si>
  <si>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</si>
  <si>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</si>
  <si>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</si>
  <si>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</si>
  <si>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</si>
  <si>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</si>
  <si>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</si>
  <si>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</si>
  <si>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</si>
  <si>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</si>
  <si>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</si>
  <si>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</si>
  <si>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</si>
  <si>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</si>
  <si>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</si>
  <si>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</si>
  <si>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</si>
  <si>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</si>
  <si>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</si>
  <si>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</si>
  <si>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</si>
  <si>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</si>
  <si>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</si>
  <si>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</si>
  <si>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</si>
  <si>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</si>
  <si>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</si>
  <si>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</si>
  <si>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</si>
  <si>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</si>
  <si>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</si>
  <si>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</si>
  <si>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</si>
  <si>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</si>
  <si>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</si>
  <si>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</si>
  <si>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</si>
  <si>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</si>
  <si>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</si>
  <si>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</si>
  <si>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</si>
  <si>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</si>
  <si>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</si>
  <si>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</si>
  <si>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</si>
  <si>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</si>
  <si>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</si>
  <si>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</si>
  <si>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</si>
  <si>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</si>
  <si>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</si>
  <si>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</si>
  <si>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</si>
  <si>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</si>
  <si>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</si>
  <si>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</si>
  <si>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</si>
  <si>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</si>
  <si>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</si>
  <si>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</si>
  <si>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</si>
  <si>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</si>
  <si>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</si>
  <si>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</si>
  <si>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</si>
  <si>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</si>
  <si>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</si>
  <si>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</si>
  <si>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</si>
  <si>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</si>
  <si>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</si>
  <si>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</si>
  <si>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</si>
  <si>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</si>
  <si>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</si>
  <si>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</si>
  <si>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</si>
  <si>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</si>
  <si>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</si>
  <si>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</si>
  <si>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</si>
  <si>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</si>
  <si>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</si>
  <si>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</si>
  <si>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</si>
  <si>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</si>
  <si>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</si>
  <si>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</si>
  <si>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</si>
  <si>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</si>
  <si>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</si>
  <si>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</si>
  <si>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</si>
  <si>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</si>
  <si>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</si>
  <si>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</si>
  <si>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</si>
  <si>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</si>
  <si>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</si>
  <si>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</si>
  <si>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</si>
  <si>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</si>
  <si>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</si>
  <si>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</si>
  <si>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</si>
  <si>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</si>
  <si>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</si>
  <si>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</si>
  <si>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</si>
  <si>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</si>
  <si>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</si>
  <si>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</si>
  <si>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</si>
  <si>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</si>
  <si>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</si>
  <si>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</si>
  <si>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</si>
  <si>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</si>
  <si>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</si>
  <si>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</si>
  <si>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</si>
  <si>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</si>
  <si>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</si>
  <si>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</si>
  <si>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</si>
  <si>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</si>
  <si>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</si>
  <si>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</si>
  <si>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</si>
  <si>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</si>
  <si>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</si>
  <si>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</si>
  <si>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</si>
  <si>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</si>
  <si>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</si>
  <si>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</si>
  <si>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</si>
  <si>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</si>
  <si>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</si>
  <si>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</si>
  <si>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</si>
  <si>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</si>
  <si>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</si>
  <si>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</si>
  <si>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</si>
  <si>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</si>
  <si>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</si>
  <si>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</si>
  <si>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</si>
  <si>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</si>
  <si>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</si>
  <si>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</si>
  <si>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</si>
  <si>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</si>
  <si>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</si>
  <si>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</si>
  <si>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</si>
  <si>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</si>
  <si>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</si>
  <si>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</si>
  <si>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</si>
  <si>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</si>
  <si>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</si>
  <si>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</si>
  <si>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</si>
  <si>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</si>
  <si>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</si>
  <si>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</si>
  <si>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</si>
  <si>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</si>
  <si>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</si>
  <si>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</si>
  <si>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</si>
  <si>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</si>
  <si>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</si>
  <si>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</si>
  <si>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</si>
  <si>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</si>
  <si>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</si>
  <si>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</si>
  <si>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</si>
  <si>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</si>
  <si>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</si>
  <si>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</si>
  <si>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</si>
  <si>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</si>
  <si>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</si>
  <si>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</si>
  <si>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</si>
  <si>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</si>
  <si>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</si>
  <si>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</si>
  <si>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</si>
  <si>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</si>
  <si>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</si>
  <si>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</si>
  <si>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</si>
  <si>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</si>
  <si>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</si>
  <si>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</si>
  <si>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</si>
  <si>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</si>
  <si>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</si>
  <si>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</si>
  <si>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</si>
  <si>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</si>
  <si>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</si>
  <si>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</si>
  <si>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</si>
  <si>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</si>
  <si>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</si>
  <si>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</si>
  <si>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</si>
  <si>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</si>
  <si>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</si>
  <si>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</si>
  <si>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</si>
  <si>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</si>
  <si>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</si>
  <si>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</si>
  <si>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</si>
  <si>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</si>
  <si>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</si>
  <si>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</si>
  <si>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</si>
  <si>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</si>
  <si>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</si>
  <si>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</si>
  <si>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</si>
  <si>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</si>
  <si>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</si>
  <si>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</si>
  <si>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</si>
  <si>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</si>
  <si>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</si>
  <si>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</si>
  <si>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</si>
  <si>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</si>
  <si>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</si>
  <si>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</si>
  <si>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</si>
  <si>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</si>
  <si>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</si>
  <si>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</si>
  <si>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</si>
  <si>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</si>
  <si>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</si>
  <si>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</si>
  <si>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</si>
  <si>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</si>
  <si>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</si>
  <si>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</si>
  <si>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</si>
  <si>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</si>
  <si>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</si>
  <si>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</si>
  <si>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</si>
  <si>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</si>
  <si>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</si>
  <si>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</si>
  <si>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</si>
  <si>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</si>
  <si>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</si>
  <si>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</si>
  <si>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</si>
  <si>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</si>
  <si>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</si>
  <si>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</si>
  <si>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</si>
  <si>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</si>
  <si>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</si>
  <si>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</si>
  <si>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</si>
  <si>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</si>
  <si>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</si>
  <si>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</si>
  <si>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</si>
  <si>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</si>
  <si>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</si>
  <si>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</si>
  <si>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</si>
  <si>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</si>
  <si>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</si>
  <si>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</si>
  <si>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</si>
  <si>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</si>
  <si>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</si>
  <si>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</si>
  <si>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</si>
  <si>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</si>
  <si>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</si>
  <si>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</si>
  <si>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</si>
  <si>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</si>
  <si>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</si>
  <si>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</si>
  <si>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</si>
  <si>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</si>
  <si>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</si>
  <si>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</si>
  <si>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</si>
  <si>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</si>
  <si>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</si>
  <si>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</si>
  <si>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</si>
  <si>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</si>
  <si>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</si>
  <si>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</si>
  <si>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</si>
  <si>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</si>
  <si>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</si>
  <si>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</si>
  <si>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</si>
  <si>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</si>
  <si>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</si>
  <si>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</si>
  <si>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</si>
  <si>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</si>
  <si>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</si>
  <si>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</si>
  <si>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</si>
  <si>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</si>
  <si>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</si>
  <si>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</si>
  <si>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</si>
  <si>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</si>
  <si>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</si>
  <si>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</si>
  <si>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</si>
  <si>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</si>
  <si>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</si>
  <si>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</si>
  <si>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</si>
  <si>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</si>
  <si>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</si>
  <si>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</si>
  <si>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</si>
  <si>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</si>
  <si>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</si>
  <si>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</si>
  <si>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</si>
  <si>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</si>
  <si>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</si>
  <si>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</si>
  <si>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</si>
  <si>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</si>
  <si>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</si>
  <si>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</si>
  <si>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</si>
  <si>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</si>
  <si>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</si>
  <si>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</si>
  <si>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</si>
  <si>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</si>
  <si>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</si>
  <si>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</si>
  <si>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</si>
  <si>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</si>
  <si>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</si>
  <si>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</si>
  <si>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</si>
  <si>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</si>
  <si>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</si>
  <si>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</si>
  <si>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</si>
  <si>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</si>
  <si>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</si>
  <si>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</si>
  <si>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</si>
  <si>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</si>
  <si>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</si>
  <si>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</si>
  <si>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</si>
  <si>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</si>
  <si>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</si>
  <si>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</si>
  <si>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</si>
  <si>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</si>
  <si>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</si>
  <si>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</si>
  <si>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</si>
  <si>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</si>
  <si>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</si>
  <si>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</si>
  <si>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</si>
  <si>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</si>
  <si>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</si>
  <si>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</si>
  <si>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</si>
  <si>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</si>
  <si>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</si>
  <si>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</si>
  <si>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</si>
  <si>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</si>
  <si>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</si>
  <si>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</si>
  <si>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</si>
  <si>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</si>
  <si>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</si>
  <si>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</si>
  <si>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</si>
  <si>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</si>
  <si>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</si>
  <si>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</si>
  <si>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</si>
  <si>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</si>
  <si>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</si>
  <si>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</si>
  <si>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</si>
  <si>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</si>
  <si>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</si>
  <si>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</si>
  <si>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</si>
  <si>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</si>
  <si>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</si>
  <si>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</si>
  <si>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</si>
  <si>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</si>
  <si>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</si>
  <si>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</si>
  <si>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</si>
  <si>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</si>
  <si>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</si>
  <si>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</si>
  <si>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</si>
  <si>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</si>
  <si>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</si>
  <si>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</si>
  <si>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</si>
  <si>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</si>
  <si>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</si>
  <si>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</si>
  <si>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</si>
  <si>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</si>
  <si>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</si>
  <si>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</si>
  <si>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</si>
  <si>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</si>
  <si>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</si>
  <si>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</si>
  <si>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</si>
  <si>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</si>
  <si>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</si>
  <si>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</si>
  <si>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</si>
  <si>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</si>
  <si>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</si>
  <si>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</si>
  <si>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</si>
  <si>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</si>
  <si>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</si>
  <si>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</si>
  <si>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</si>
  <si>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</si>
  <si>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</si>
  <si>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</si>
  <si>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</si>
  <si>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</si>
  <si>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</si>
  <si>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</si>
  <si>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</si>
  <si>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</si>
  <si>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</si>
  <si>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</si>
  <si>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</si>
  <si>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</si>
  <si>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</si>
  <si>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</si>
  <si>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</si>
  <si>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</si>
  <si>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</si>
  <si>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</si>
  <si>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</si>
  <si>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</si>
  <si>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</si>
  <si>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</si>
  <si>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</si>
  <si>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</si>
  <si>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</si>
  <si>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</si>
  <si>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</si>
  <si>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</si>
  <si>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</si>
  <si>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</si>
  <si>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</si>
  <si>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</si>
  <si>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</si>
  <si>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</si>
  <si>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</si>
  <si>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</si>
  <si>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</si>
  <si>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</si>
  <si>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</si>
  <si>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</si>
  <si>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</si>
  <si>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</si>
  <si>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</si>
  <si>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</si>
  <si>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</si>
  <si>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</si>
  <si>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</si>
  <si>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</si>
  <si>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</si>
  <si>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</si>
  <si>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</si>
  <si>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</si>
  <si>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</si>
  <si>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</si>
  <si>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</si>
  <si>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</si>
  <si>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</si>
  <si>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</si>
  <si>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</si>
  <si>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</si>
  <si>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</si>
  <si>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</si>
  <si>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</si>
  <si>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</si>
  <si>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</si>
  <si>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</si>
  <si>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</si>
  <si>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</si>
  <si>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</si>
  <si>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</si>
  <si>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</si>
  <si>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</si>
  <si>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</si>
  <si>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</si>
  <si>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</si>
  <si>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</si>
  <si>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</si>
  <si>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</si>
  <si>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</si>
  <si>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</si>
  <si>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</si>
  <si>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</si>
  <si>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</si>
  <si>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</si>
  <si>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</si>
  <si>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</si>
  <si>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</si>
  <si>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</si>
  <si>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</si>
  <si>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</si>
  <si>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</si>
  <si>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</si>
  <si>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</si>
  <si>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</si>
  <si>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</si>
  <si>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</si>
  <si>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</si>
  <si>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</si>
  <si>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</si>
  <si>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</si>
  <si>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</si>
  <si>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</si>
  <si>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</si>
  <si>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</si>
  <si>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</si>
  <si>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</si>
  <si>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</si>
  <si>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</si>
  <si>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</si>
  <si>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</si>
  <si>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</si>
  <si>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</si>
  <si>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</si>
  <si>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</si>
  <si>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</si>
  <si>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</si>
  <si>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</si>
  <si>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</si>
  <si>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</si>
  <si>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</si>
  <si>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</si>
  <si>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</si>
  <si>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</si>
  <si>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</si>
  <si>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</si>
  <si>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</si>
  <si>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</si>
  <si>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</si>
  <si>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</si>
  <si>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</si>
  <si>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</si>
  <si>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</si>
  <si>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</si>
  <si>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</si>
  <si>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</si>
  <si>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</si>
  <si>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</si>
  <si>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</si>
  <si>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</si>
  <si>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</si>
  <si>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</si>
  <si>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</si>
  <si>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</si>
  <si>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</si>
  <si>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</si>
  <si>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</si>
  <si>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</si>
  <si>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</si>
  <si>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</si>
  <si>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</si>
  <si>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</si>
  <si>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</si>
  <si>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</si>
  <si>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</si>
  <si>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</si>
  <si>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</si>
  <si>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</si>
  <si>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</si>
  <si>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</si>
  <si>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</si>
  <si>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</si>
  <si>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</si>
  <si>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</si>
  <si>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</si>
  <si>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</si>
  <si>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</si>
  <si>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</si>
  <si>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</si>
  <si>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</si>
  <si>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</si>
  <si>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</si>
  <si>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</si>
  <si>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</si>
  <si>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</si>
  <si>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</si>
  <si>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</si>
  <si>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</si>
  <si>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</si>
  <si>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</si>
  <si>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</si>
  <si>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</si>
  <si>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</si>
  <si>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</si>
  <si>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</si>
  <si>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</si>
  <si>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</si>
  <si>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</si>
  <si>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</si>
  <si>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</si>
  <si>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</si>
  <si>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</si>
  <si>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</si>
  <si>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</si>
  <si>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</si>
  <si>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</si>
  <si>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</si>
  <si>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</si>
  <si>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</si>
  <si>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</si>
  <si>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</si>
  <si>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</si>
  <si>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</si>
  <si>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</si>
  <si>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</si>
  <si>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</si>
  <si>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</si>
  <si>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</si>
  <si>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</si>
  <si>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</si>
  <si>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</si>
  <si>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</si>
  <si>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</si>
  <si>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</si>
  <si>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</si>
  <si>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</si>
  <si>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</si>
  <si>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</si>
  <si>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</si>
  <si>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</si>
  <si>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</si>
  <si>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</si>
  <si>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</si>
  <si>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</si>
  <si>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</si>
  <si>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</si>
  <si>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</si>
  <si>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</si>
  <si>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</si>
  <si>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</si>
  <si>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</si>
  <si>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</si>
  <si>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</si>
  <si>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</si>
  <si>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</si>
  <si>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</si>
  <si>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</si>
  <si>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</si>
  <si>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</si>
  <si>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</si>
  <si>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</si>
  <si>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</si>
  <si>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</si>
  <si>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</si>
  <si>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</si>
  <si>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</si>
  <si>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</si>
  <si>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</si>
  <si>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</si>
  <si>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</si>
  <si>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</si>
  <si>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</si>
  <si>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</si>
  <si>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</si>
  <si>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</si>
  <si>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</si>
  <si>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</si>
  <si>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</si>
  <si>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</si>
  <si>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</si>
  <si>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</si>
  <si>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</si>
  <si>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</si>
  <si>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</si>
  <si>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</si>
  <si>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</si>
  <si>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</si>
  <si>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</si>
  <si>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</si>
  <si>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</si>
  <si>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</si>
  <si>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</si>
  <si>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</si>
  <si>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</si>
  <si>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</si>
  <si>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</si>
  <si>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</si>
  <si>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</si>
  <si>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</si>
  <si>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</si>
  <si>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</si>
  <si>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</si>
  <si>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</si>
  <si>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</si>
  <si>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</si>
  <si>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</si>
  <si>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</si>
  <si>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</si>
  <si>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</si>
  <si>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</si>
  <si>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</si>
  <si>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</si>
  <si>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</si>
  <si>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</si>
  <si>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</si>
  <si>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</si>
  <si>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</si>
  <si>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</si>
  <si>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</si>
  <si>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</si>
  <si>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</si>
  <si>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</si>
  <si>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</si>
  <si>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</si>
  <si>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</si>
  <si>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</si>
  <si>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</si>
  <si>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</si>
  <si>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</si>
  <si>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</si>
  <si>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</si>
  <si>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</si>
  <si>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</si>
  <si>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</si>
  <si>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</si>
  <si>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</si>
  <si>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</si>
  <si>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</si>
  <si>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</si>
  <si>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</si>
  <si>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</si>
  <si>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</si>
  <si>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</si>
  <si>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</si>
  <si>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</si>
  <si>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</si>
  <si>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</si>
  <si>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</si>
  <si>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</si>
  <si>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</si>
  <si>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</si>
  <si>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</si>
  <si>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</si>
  <si>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</si>
  <si>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</si>
  <si>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</si>
  <si>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</si>
  <si>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</si>
  <si>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</si>
  <si>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</si>
  <si>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</si>
  <si>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</si>
  <si>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</si>
  <si>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</si>
  <si>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</si>
  <si>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</si>
  <si>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</si>
  <si>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</si>
  <si>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</si>
  <si>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</si>
  <si>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</si>
  <si>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</si>
  <si>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</si>
  <si>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</si>
  <si>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</si>
  <si>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</si>
  <si>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</si>
  <si>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</si>
  <si>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</si>
  <si>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</si>
  <si>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</si>
  <si>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</si>
  <si>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</si>
  <si>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</si>
  <si>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</si>
  <si>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</si>
  <si>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</si>
  <si>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</si>
  <si>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</si>
  <si>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</si>
  <si>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</si>
  <si>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</si>
  <si>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</si>
  <si>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</si>
  <si>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</si>
  <si>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</si>
  <si>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</si>
  <si>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</si>
  <si>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</si>
  <si>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</si>
  <si>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</si>
  <si>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</si>
  <si>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</si>
  <si>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</si>
  <si>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</si>
  <si>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</si>
  <si>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</si>
  <si>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</si>
  <si>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</si>
  <si>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</si>
  <si>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</si>
  <si>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</si>
  <si>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</si>
  <si>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</si>
  <si>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</si>
  <si>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</si>
  <si>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</si>
  <si>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</si>
  <si>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</si>
  <si>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</si>
  <si>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</si>
  <si>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</si>
  <si>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</si>
  <si>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</si>
  <si>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</si>
  <si>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</si>
  <si>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</si>
  <si>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</si>
  <si>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</si>
  <si>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</si>
  <si>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</si>
  <si>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</si>
  <si>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</si>
  <si>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</si>
  <si>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</si>
  <si>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</si>
  <si>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</si>
  <si>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</si>
  <si>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</si>
  <si>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</si>
  <si>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</si>
  <si>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</si>
  <si>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</si>
  <si>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</si>
  <si>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</si>
  <si>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</si>
  <si>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</si>
  <si>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</si>
  <si>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</si>
  <si>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</si>
  <si>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</si>
  <si>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</si>
  <si>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</si>
  <si>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</si>
  <si>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</si>
  <si>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</si>
  <si>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</si>
  <si>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</si>
  <si>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</si>
  <si>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</si>
  <si>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</si>
  <si>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</si>
  <si>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</si>
  <si>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</si>
  <si>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</si>
  <si>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</si>
  <si>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</si>
  <si>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</si>
  <si>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</si>
  <si>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</si>
  <si>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</si>
  <si>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</si>
  <si>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</si>
  <si>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</si>
  <si>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</si>
  <si>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</si>
  <si>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</si>
  <si>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</si>
  <si>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</si>
  <si>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</si>
  <si>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</si>
  <si>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</si>
  <si>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</si>
  <si>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</si>
  <si>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</si>
  <si>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</si>
  <si>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</si>
  <si>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</si>
  <si>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</si>
  <si>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</si>
  <si>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</si>
  <si>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</si>
  <si>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</si>
  <si>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</si>
  <si>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</si>
  <si>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</si>
  <si>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</si>
  <si>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</si>
  <si>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</si>
  <si>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</si>
  <si>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</si>
  <si>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</si>
  <si>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</si>
  <si>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</si>
  <si>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</si>
  <si>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</si>
  <si>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</si>
  <si>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</si>
  <si>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</si>
  <si>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</si>
  <si>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</si>
  <si>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</si>
  <si>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</si>
  <si>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</si>
  <si>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</si>
  <si>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</si>
  <si>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</si>
  <si>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</si>
  <si>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</si>
  <si>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</si>
  <si>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</si>
  <si>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</si>
  <si>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</si>
  <si>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</si>
  <si>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</si>
  <si>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</si>
  <si>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</si>
  <si>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</si>
  <si>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</si>
  <si>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</si>
  <si>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</si>
  <si>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</si>
  <si>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</si>
  <si>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</si>
  <si>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</si>
  <si>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</si>
  <si>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</si>
  <si>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</si>
  <si>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</si>
  <si>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</si>
  <si>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</si>
  <si>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</si>
  <si>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</si>
  <si>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</si>
  <si>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</si>
  <si>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</si>
  <si>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</si>
  <si>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</si>
  <si>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</si>
  <si>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</si>
  <si>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</si>
  <si>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</si>
  <si>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</si>
  <si>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</si>
  <si>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</si>
  <si>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</si>
  <si>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</si>
  <si>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</si>
  <si>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</si>
  <si>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</si>
  <si>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</si>
  <si>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</si>
  <si>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</si>
  <si>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</si>
  <si>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</si>
  <si>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</si>
  <si>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</si>
  <si>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</si>
  <si>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</si>
  <si>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</si>
  <si>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</si>
  <si>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</si>
  <si>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</si>
  <si>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</si>
  <si>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</si>
  <si>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</si>
  <si>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</si>
  <si>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</si>
  <si>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</si>
  <si>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</si>
  <si>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</si>
  <si>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</si>
  <si>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</si>
  <si>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</si>
  <si>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</si>
  <si>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</si>
  <si>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</si>
  <si>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</si>
  <si>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</si>
  <si>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</si>
  <si>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</si>
  <si>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</si>
  <si>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</si>
  <si>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</si>
  <si>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</si>
  <si>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</si>
  <si>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</si>
  <si>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</si>
  <si>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</si>
  <si>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</si>
  <si>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</si>
  <si>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</si>
  <si>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</si>
  <si>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</si>
  <si>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</si>
  <si>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</si>
  <si>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</si>
  <si>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</si>
  <si>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</si>
  <si>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</si>
  <si>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</si>
  <si>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</si>
  <si>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</si>
  <si>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</si>
  <si>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</si>
  <si>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</si>
  <si>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</si>
  <si>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</si>
  <si>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</si>
  <si>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</si>
  <si>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</si>
  <si>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</si>
  <si>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</si>
  <si>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</si>
  <si>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</si>
  <si>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</si>
  <si>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</si>
  <si>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</si>
  <si>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</si>
  <si>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</si>
  <si>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</si>
  <si>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</si>
  <si>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</si>
  <si>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</si>
  <si>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</si>
  <si>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</si>
  <si>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</si>
  <si>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</si>
  <si>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</si>
  <si>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</si>
  <si>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</si>
  <si>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</si>
  <si>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</si>
  <si>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</si>
  <si>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</si>
  <si>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</si>
  <si>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</si>
  <si>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</si>
  <si>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</si>
  <si>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</si>
  <si>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</si>
  <si>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</si>
  <si>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</si>
  <si>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</si>
  <si>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</si>
  <si>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</si>
  <si>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</si>
  <si>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</si>
  <si>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</si>
  <si>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</si>
  <si>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</si>
  <si>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</si>
  <si>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</si>
  <si>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</si>
  <si>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</si>
  <si>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</si>
  <si>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</si>
  <si>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</si>
  <si>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</si>
  <si>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</si>
  <si>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</si>
  <si>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</si>
  <si>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</si>
  <si>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</si>
  <si>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</si>
  <si>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</si>
  <si>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</si>
  <si>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</si>
  <si>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</si>
  <si>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</si>
  <si>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</si>
  <si>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</si>
  <si>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</si>
  <si>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</si>
  <si>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</si>
  <si>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</si>
  <si>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</si>
  <si>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</si>
  <si>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</si>
  <si>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</si>
  <si>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</si>
  <si>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</si>
  <si>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</si>
  <si>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</si>
  <si>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</si>
  <si>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</si>
  <si>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</si>
  <si>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</si>
  <si>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</si>
  <si>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</si>
  <si>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</si>
  <si>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</si>
  <si>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</si>
  <si>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</si>
  <si>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</si>
  <si>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</si>
  <si>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</si>
  <si>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</si>
  <si>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</si>
  <si>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</si>
  <si>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</si>
  <si>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</si>
  <si>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</si>
  <si>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</si>
  <si>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</si>
  <si>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</si>
  <si>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</si>
  <si>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</si>
  <si>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</si>
  <si>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</si>
  <si>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</si>
  <si>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</si>
  <si>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</si>
  <si>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</si>
  <si>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</si>
  <si>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</si>
  <si>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</si>
  <si>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</si>
  <si>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</si>
  <si>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</si>
  <si>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</si>
  <si>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</si>
  <si>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</si>
  <si>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</si>
  <si>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</si>
  <si>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</si>
  <si>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</si>
  <si>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</si>
  <si>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</si>
  <si>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</si>
  <si>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</si>
  <si>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</si>
  <si>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</si>
  <si>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</si>
  <si>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</si>
  <si>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</si>
  <si>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</si>
  <si>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</si>
  <si>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</si>
  <si>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</si>
  <si>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</si>
  <si>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</si>
  <si>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</si>
  <si>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</si>
  <si>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</si>
  <si>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</si>
  <si>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</si>
  <si>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</si>
  <si>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</si>
  <si>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</si>
  <si>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</si>
  <si>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</si>
  <si>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</si>
  <si>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</si>
  <si>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</si>
  <si>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</si>
  <si>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</si>
  <si>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</si>
  <si>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</si>
  <si>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</si>
  <si>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</si>
  <si>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</si>
  <si>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</si>
  <si>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</si>
  <si>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</si>
  <si>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</si>
  <si>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</si>
  <si>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</si>
  <si>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</si>
  <si>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</si>
  <si>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</si>
  <si>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</si>
  <si>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</si>
  <si>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</si>
  <si>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</si>
  <si>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</si>
  <si>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</si>
  <si>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</si>
  <si>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</si>
  <si>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</si>
  <si>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</si>
  <si>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</si>
  <si>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</si>
  <si>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</si>
  <si>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</si>
  <si>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</si>
  <si>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</si>
  <si>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</si>
  <si>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</si>
  <si>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</si>
  <si>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</si>
  <si>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</si>
  <si>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</si>
  <si>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</si>
  <si>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</si>
  <si>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</si>
  <si>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</si>
  <si>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</si>
  <si>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</si>
  <si>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</si>
  <si>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</si>
  <si>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</si>
  <si>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</si>
  <si>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</si>
  <si>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</si>
  <si>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</si>
  <si>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</si>
  <si>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</si>
  <si>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</si>
  <si>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</si>
  <si>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</si>
  <si>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</si>
  <si>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</si>
  <si>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</si>
  <si>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</si>
  <si>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</si>
  <si>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</si>
  <si>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</si>
  <si>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</si>
  <si>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</si>
  <si>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</si>
  <si>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</si>
  <si>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</si>
  <si>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</si>
  <si>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</si>
  <si>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</si>
  <si>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</si>
  <si>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</si>
  <si>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</si>
  <si>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</si>
  <si>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</si>
  <si>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</si>
  <si>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</si>
  <si>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</si>
  <si>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</si>
  <si>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</si>
  <si>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</si>
  <si>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</si>
  <si>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</si>
  <si>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</si>
  <si>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</si>
  <si>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</si>
  <si>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</si>
  <si>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</si>
  <si>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</si>
  <si>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</si>
  <si>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</si>
  <si>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</si>
  <si>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</si>
  <si>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</si>
  <si>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</si>
  <si>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</si>
  <si>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</si>
  <si>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</si>
  <si>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</si>
  <si>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</si>
  <si>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</si>
  <si>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</si>
  <si>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</si>
  <si>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</si>
  <si>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</si>
  <si>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</si>
  <si>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</si>
  <si>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</si>
  <si>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</si>
  <si>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</si>
  <si>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</si>
  <si>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</si>
  <si>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</si>
  <si>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</si>
  <si>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</si>
  <si>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</si>
  <si>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</si>
  <si>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</si>
  <si>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</si>
  <si>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</si>
  <si>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</si>
  <si>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</si>
  <si>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</si>
  <si>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</si>
  <si>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</si>
  <si>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</si>
  <si>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</si>
  <si>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</si>
  <si>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</si>
  <si>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</si>
  <si>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</si>
  <si>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</si>
  <si>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</si>
  <si>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</si>
  <si>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</si>
  <si>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</si>
  <si>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</si>
  <si>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</si>
  <si>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</si>
  <si>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</si>
  <si>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</si>
  <si>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</si>
  <si>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</si>
  <si>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</si>
  <si>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</si>
  <si>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</si>
  <si>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</si>
  <si>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</si>
  <si>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</si>
  <si>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</si>
  <si>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</si>
  <si>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</si>
  <si>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</si>
  <si>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</si>
  <si>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</si>
  <si>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</si>
  <si>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</si>
  <si>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</si>
  <si>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</si>
  <si>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</si>
  <si>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</si>
  <si>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</si>
  <si>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</si>
  <si>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</si>
  <si>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</si>
  <si>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</si>
  <si>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</si>
  <si>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</si>
  <si>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</si>
  <si>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</si>
  <si>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</si>
  <si>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</si>
  <si>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</si>
  <si>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</si>
  <si>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</si>
  <si>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</si>
  <si>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</si>
  <si>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</si>
  <si>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</si>
  <si>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</si>
  <si>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</si>
  <si>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</si>
  <si>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</si>
  <si>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</si>
  <si>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</si>
  <si>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</si>
  <si>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</si>
  <si>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</si>
  <si>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</si>
  <si>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</si>
  <si>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</si>
  <si>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</si>
  <si>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</si>
  <si>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</si>
  <si>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</si>
  <si>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</si>
  <si>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</si>
  <si>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</si>
  <si>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</si>
  <si>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</si>
  <si>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</si>
  <si>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</si>
  <si>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</si>
  <si>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</si>
  <si>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</si>
  <si>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</si>
  <si>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</si>
  <si>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</si>
  <si>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</si>
  <si>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</si>
  <si>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</si>
  <si>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</si>
  <si>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</si>
  <si>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</si>
  <si>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</si>
  <si>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</si>
  <si>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</si>
  <si>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</si>
  <si>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</si>
  <si>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</si>
  <si>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</si>
  <si>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</si>
  <si>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</si>
  <si>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</si>
  <si>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</si>
  <si>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</si>
  <si>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</si>
  <si>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</si>
  <si>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</si>
  <si>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</si>
  <si>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</si>
  <si>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</si>
  <si>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</si>
  <si>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</si>
  <si>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</si>
  <si>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</si>
  <si>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</si>
  <si>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</si>
  <si>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</si>
  <si>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</si>
  <si>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</si>
  <si>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</si>
  <si>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</si>
  <si>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</si>
  <si>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</si>
  <si>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</si>
  <si>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</si>
  <si>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</si>
  <si>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</si>
  <si>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</si>
  <si>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</si>
  <si>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</si>
  <si>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</si>
  <si>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</si>
  <si>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</si>
  <si>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</si>
  <si>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</si>
  <si>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</si>
  <si>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</si>
  <si>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</si>
  <si>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</si>
  <si>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</si>
  <si>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</si>
  <si>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</si>
  <si>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</si>
  <si>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</si>
  <si>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</si>
  <si>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</si>
  <si>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</si>
  <si>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</si>
  <si>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</si>
  <si>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</si>
  <si>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</si>
  <si>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</si>
  <si>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</si>
  <si>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</si>
  <si>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</si>
  <si>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</si>
  <si>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</si>
  <si>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</si>
  <si>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</si>
  <si>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</si>
  <si>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</si>
  <si>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</si>
  <si>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</si>
  <si>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</si>
  <si>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</si>
  <si>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</si>
  <si>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</si>
  <si>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</si>
  <si>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</si>
  <si>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</si>
  <si>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</si>
  <si>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</si>
  <si>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</si>
  <si>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</si>
  <si>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</si>
  <si>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</si>
  <si>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</si>
  <si>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</si>
  <si>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</si>
  <si>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</si>
  <si>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</si>
  <si>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</si>
  <si>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</si>
  <si>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</si>
  <si>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</si>
  <si>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</si>
  <si>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</si>
  <si>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</si>
  <si>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</si>
  <si>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</si>
  <si>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</si>
  <si>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</si>
  <si>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</si>
  <si>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</si>
  <si>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</si>
  <si>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</si>
  <si>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</si>
  <si>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</si>
  <si>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</si>
  <si>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</si>
  <si>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</si>
  <si>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</si>
  <si>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</si>
  <si>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</si>
  <si>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</si>
  <si>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</si>
  <si>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</si>
  <si>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</si>
  <si>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</si>
  <si>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</si>
  <si>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</si>
  <si>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</si>
  <si>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</si>
  <si>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</si>
  <si>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</si>
  <si>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</si>
  <si>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</si>
  <si>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</si>
  <si>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</si>
  <si>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</si>
  <si>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</si>
  <si>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</si>
  <si>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</si>
  <si>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</si>
  <si>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</si>
  <si>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</si>
  <si>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</si>
  <si>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</si>
  <si>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</si>
  <si>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</si>
  <si>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</si>
  <si>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</si>
  <si>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</si>
  <si>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</si>
  <si>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</si>
  <si>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</si>
  <si>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</si>
  <si>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</si>
  <si>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</si>
  <si>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</si>
  <si>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</si>
  <si>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</si>
  <si>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</si>
  <si>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</si>
  <si>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</si>
  <si>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</si>
  <si>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</si>
  <si>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</si>
  <si>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</si>
  <si>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</si>
  <si>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</si>
  <si>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</si>
  <si>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</si>
  <si>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</si>
  <si>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</si>
  <si>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</si>
  <si>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</si>
  <si>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</si>
  <si>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</si>
  <si>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</si>
  <si>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</si>
  <si>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</si>
  <si>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</si>
  <si>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</si>
  <si>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</si>
  <si>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</si>
  <si>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</si>
  <si>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</si>
  <si>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</si>
  <si>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</si>
  <si>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</si>
  <si>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</si>
  <si>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</si>
  <si>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</si>
  <si>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</si>
  <si>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</si>
  <si>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</si>
  <si>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</si>
  <si>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</si>
  <si>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</si>
  <si>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</si>
  <si>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</si>
  <si>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</si>
  <si>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</si>
  <si>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</si>
  <si>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</si>
  <si>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</si>
  <si>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</si>
  <si>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</si>
  <si>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</si>
  <si>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</si>
  <si>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</si>
  <si>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</si>
  <si>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</si>
  <si>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</si>
  <si>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</si>
  <si>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</si>
  <si>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</si>
  <si>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</si>
  <si>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</si>
  <si>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</si>
  <si>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</si>
  <si>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</si>
  <si>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</si>
  <si>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</si>
  <si>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</si>
  <si>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</si>
  <si>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</si>
  <si>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</si>
  <si>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</si>
  <si>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</si>
  <si>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</si>
  <si>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</si>
  <si>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</si>
  <si>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</si>
  <si>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</si>
  <si>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</si>
  <si>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</si>
  <si>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</si>
  <si>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</si>
  <si>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</si>
  <si>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</si>
  <si>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</si>
  <si>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</si>
  <si>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</si>
  <si>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</si>
  <si>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</si>
  <si>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</si>
  <si>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</si>
  <si>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</si>
  <si>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</si>
  <si>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</si>
  <si>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</si>
  <si>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</si>
  <si>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</si>
  <si>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</si>
  <si>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</si>
  <si>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</si>
  <si>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</si>
  <si>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</si>
  <si>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</si>
  <si>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</si>
  <si>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</si>
  <si>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</si>
  <si>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</si>
  <si>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</si>
  <si>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</si>
  <si>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</si>
  <si>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</si>
  <si>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</si>
  <si>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</si>
  <si>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</si>
  <si>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</si>
  <si>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</si>
  <si>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</si>
  <si>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</si>
  <si>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</si>
  <si>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</si>
  <si>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</si>
  <si>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</si>
  <si>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</si>
  <si>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</si>
  <si>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</si>
  <si>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</si>
  <si>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</si>
  <si>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</si>
  <si>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</si>
  <si>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</si>
  <si>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</si>
  <si>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</si>
  <si>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</si>
  <si>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</si>
  <si>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</si>
  <si>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</si>
  <si>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</si>
  <si>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</si>
  <si>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</si>
  <si>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</si>
  <si>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</si>
  <si>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</si>
  <si>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</si>
  <si>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</si>
  <si>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</si>
  <si>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</si>
  <si>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</si>
  <si>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</si>
  <si>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</si>
  <si>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</si>
  <si>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</si>
  <si>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</si>
  <si>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</si>
  <si>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</si>
  <si>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</si>
  <si>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</si>
  <si>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</si>
  <si>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</si>
  <si>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</si>
  <si>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</si>
  <si>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</si>
  <si>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</si>
  <si>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</si>
  <si>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</si>
  <si>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</si>
  <si>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</si>
  <si>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</si>
  <si>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</si>
  <si>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</si>
  <si>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</si>
  <si>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</si>
  <si>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</si>
  <si>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</si>
  <si>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</si>
  <si>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</si>
  <si>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</si>
  <si>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</si>
  <si>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</si>
  <si>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</si>
  <si>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</si>
  <si>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</si>
  <si>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</si>
  <si>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</si>
  <si>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</si>
  <si>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</si>
  <si>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</si>
  <si>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</si>
  <si>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</si>
  <si>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</si>
  <si>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</si>
  <si>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</si>
  <si>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</si>
  <si>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</si>
  <si>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</si>
  <si>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</si>
  <si>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</si>
  <si>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</si>
  <si>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</si>
  <si>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</si>
  <si>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</si>
  <si>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</si>
  <si>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</si>
  <si>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</si>
  <si>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</si>
  <si>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</si>
  <si>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</si>
  <si>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</si>
  <si>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</si>
  <si>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</si>
  <si>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</si>
  <si>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</si>
  <si>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</si>
  <si>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</si>
  <si>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</si>
  <si>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</si>
  <si>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</si>
  <si>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</si>
  <si>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</si>
  <si>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</si>
  <si>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</si>
  <si>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</si>
  <si>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</si>
  <si>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</si>
  <si>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</si>
  <si>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</si>
  <si>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</si>
  <si>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</si>
  <si>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</si>
  <si>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</si>
  <si>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</si>
  <si>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</si>
  <si>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</si>
  <si>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</si>
  <si>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</si>
  <si>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</si>
  <si>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</si>
  <si>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</si>
  <si>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</si>
  <si>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</si>
  <si>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</si>
  <si>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</si>
  <si>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</si>
  <si>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</si>
  <si>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</si>
  <si>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</si>
  <si>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</si>
  <si>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</si>
  <si>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</si>
  <si>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</si>
  <si>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</si>
  <si>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</si>
  <si>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</si>
  <si>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</si>
  <si>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</si>
  <si>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</si>
  <si>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</si>
  <si>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</si>
  <si>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</si>
  <si>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</si>
  <si>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</si>
  <si>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</si>
  <si>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</si>
  <si>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</si>
  <si>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</si>
  <si>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</si>
  <si>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</si>
  <si>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</si>
  <si>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</si>
  <si>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</si>
  <si>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</si>
  <si>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</si>
  <si>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</si>
  <si>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</si>
  <si>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</si>
  <si>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</si>
  <si>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</si>
  <si>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</si>
  <si>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</si>
  <si>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</si>
  <si>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</si>
  <si>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</si>
  <si>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</si>
  <si>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</si>
  <si>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</si>
  <si>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</si>
  <si>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</si>
  <si>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</si>
  <si>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</si>
  <si>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</si>
  <si>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</si>
  <si>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</si>
  <si>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</si>
  <si>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</si>
  <si>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</si>
  <si>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</si>
  <si>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</si>
  <si>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</si>
  <si>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</si>
  <si>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</si>
  <si>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</si>
  <si>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</si>
  <si>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</si>
  <si>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</si>
  <si>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</si>
  <si>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</si>
  <si>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</si>
  <si>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</si>
  <si>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</si>
  <si>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</si>
  <si>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</si>
  <si>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</si>
  <si>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</si>
  <si>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</si>
  <si>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</si>
  <si>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</si>
  <si>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</si>
  <si>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</si>
  <si>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</si>
  <si>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</si>
  <si>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</si>
  <si>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</si>
  <si>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</si>
  <si>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</si>
  <si>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</si>
  <si>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</si>
  <si>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</si>
  <si>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</si>
  <si>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</si>
  <si>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</si>
  <si>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</si>
  <si>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</si>
  <si>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</si>
  <si>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</si>
  <si>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</si>
  <si>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</si>
  <si>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</si>
  <si>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</si>
  <si>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</si>
  <si>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</si>
  <si>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</si>
  <si>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</si>
  <si>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</si>
  <si>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</si>
  <si>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</si>
  <si>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</si>
  <si>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</si>
  <si>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</si>
  <si>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</si>
  <si>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</si>
  <si>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</si>
  <si>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</si>
  <si>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</si>
  <si>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</si>
  <si>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</si>
  <si>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</si>
  <si>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</si>
  <si>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</si>
  <si>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</si>
  <si>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</si>
  <si>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</si>
  <si>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</si>
  <si>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</si>
  <si>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</si>
  <si>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</si>
  <si>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</si>
  <si>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</si>
  <si>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</si>
  <si>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</si>
  <si>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</si>
  <si>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</si>
  <si>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</si>
  <si>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</si>
  <si>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</si>
  <si>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</si>
  <si>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</si>
  <si>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</si>
  <si>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</si>
  <si>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</si>
  <si>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</si>
  <si>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</si>
  <si>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</si>
  <si>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</si>
  <si>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</si>
  <si>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</si>
  <si>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</si>
  <si>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</si>
  <si>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</si>
  <si>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</si>
  <si>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</si>
  <si>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</si>
  <si>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</si>
  <si>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</si>
  <si>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</si>
  <si>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</si>
  <si>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</si>
  <si>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</si>
  <si>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</si>
  <si>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</si>
  <si>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</si>
  <si>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</si>
  <si>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</si>
  <si>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</si>
  <si>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</si>
  <si>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</si>
  <si>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</si>
  <si>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</si>
  <si>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</si>
  <si>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</si>
  <si>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</si>
  <si>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</si>
  <si>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</si>
  <si>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</si>
  <si>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</si>
  <si>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</si>
  <si>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</si>
  <si>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</si>
  <si>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</si>
  <si>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</si>
  <si>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</si>
  <si>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</si>
  <si>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</si>
  <si>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</si>
  <si>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</si>
  <si>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</si>
  <si>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</si>
  <si>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</si>
  <si>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</si>
  <si>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</si>
  <si>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</si>
  <si>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</si>
  <si>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</si>
  <si>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</si>
  <si>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</si>
  <si>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</si>
  <si>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</si>
  <si>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</si>
  <si>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</si>
  <si>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</si>
  <si>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</si>
  <si>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</si>
  <si>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</si>
  <si>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</si>
  <si>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</si>
  <si>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</si>
  <si>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</si>
  <si>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</si>
  <si>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</si>
  <si>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</si>
  <si>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</si>
  <si>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</si>
  <si>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</si>
  <si>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</si>
  <si>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</si>
  <si>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</si>
  <si>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</si>
  <si>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</si>
  <si>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</si>
  <si>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</si>
  <si>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</si>
  <si>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</si>
  <si>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</si>
  <si>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</si>
  <si>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</si>
  <si>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</si>
  <si>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</si>
  <si>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</si>
  <si>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</si>
  <si>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</si>
  <si>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</si>
  <si>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</si>
  <si>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</si>
  <si>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</si>
  <si>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</si>
  <si>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</si>
  <si>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</si>
  <si>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</si>
  <si>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</si>
  <si>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</si>
  <si>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</si>
  <si>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</si>
  <si>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</si>
  <si>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</si>
  <si>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</si>
  <si>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</si>
  <si>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</si>
  <si>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</si>
  <si>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</si>
  <si>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</si>
  <si>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</si>
  <si>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</si>
  <si>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</si>
  <si>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</si>
  <si>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</si>
  <si>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</si>
  <si>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</si>
  <si>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</si>
  <si>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</si>
  <si>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</si>
  <si>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</si>
  <si>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</si>
  <si>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</si>
  <si>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</si>
  <si>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</si>
  <si>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</si>
  <si>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</si>
  <si>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</si>
  <si>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</si>
  <si>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</si>
  <si>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</si>
  <si>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</si>
  <si>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</si>
  <si>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</si>
  <si>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</si>
  <si>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</si>
  <si>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</si>
  <si>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</si>
  <si>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</si>
  <si>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</si>
  <si>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</si>
  <si>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</si>
  <si>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</si>
  <si>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</si>
  <si>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</si>
  <si>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</si>
  <si>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</si>
  <si>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</si>
  <si>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</si>
  <si>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</si>
  <si>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</si>
  <si>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</si>
  <si>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</si>
  <si>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</si>
  <si>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</si>
  <si>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</si>
  <si>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</si>
  <si>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</si>
  <si>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</si>
  <si>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</si>
  <si>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</si>
  <si>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</si>
  <si>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</si>
  <si>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</si>
  <si>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</si>
  <si>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</si>
  <si>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</si>
  <si>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</si>
  <si>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</si>
  <si>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</si>
  <si>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</si>
  <si>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</si>
  <si>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</si>
  <si>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</si>
  <si>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</si>
  <si>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</si>
  <si>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</si>
  <si>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</si>
  <si>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</si>
  <si>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</si>
  <si>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</si>
  <si>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</si>
  <si>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</si>
  <si>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</si>
  <si>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</si>
  <si>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</si>
  <si>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</si>
  <si>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</si>
  <si>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</si>
  <si>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</si>
  <si>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</si>
  <si>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</si>
  <si>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</si>
  <si>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</si>
  <si>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</si>
  <si>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</si>
  <si>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</si>
  <si>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</si>
  <si>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</si>
  <si>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</si>
  <si>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</si>
  <si>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</si>
  <si>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</si>
  <si>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</si>
  <si>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</si>
  <si>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</si>
  <si>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</si>
  <si>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</si>
  <si>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</si>
  <si>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</si>
  <si>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</si>
  <si>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</si>
  <si>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</si>
  <si>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</si>
  <si>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</si>
  <si>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</si>
  <si>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</si>
  <si>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</si>
  <si>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</si>
  <si>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</si>
  <si>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</si>
  <si>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</si>
  <si>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</si>
  <si>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</si>
  <si>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</si>
  <si>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</si>
  <si>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</si>
  <si>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</si>
  <si>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</si>
  <si>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</si>
  <si>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</si>
  <si>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</si>
  <si>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</si>
  <si>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</si>
  <si>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</si>
  <si>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</si>
  <si>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</si>
  <si>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</si>
  <si>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</si>
  <si>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</si>
  <si>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</si>
  <si>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</si>
  <si>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</si>
  <si>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</si>
  <si>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</si>
  <si>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</si>
  <si>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</si>
  <si>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</si>
  <si>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</si>
  <si>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</si>
  <si>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</si>
  <si>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</si>
  <si>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</si>
  <si>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</si>
  <si>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</si>
  <si>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</si>
  <si>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</si>
  <si>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</si>
  <si>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</si>
  <si>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</si>
  <si>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</si>
  <si>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</si>
  <si>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</si>
  <si>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</si>
  <si>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</si>
  <si>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</si>
  <si>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</si>
  <si>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</si>
  <si>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</si>
  <si>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</si>
  <si>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</si>
  <si>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</si>
  <si>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</si>
  <si>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</si>
  <si>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</si>
  <si>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</si>
  <si>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</si>
  <si>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</si>
  <si>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</si>
  <si>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</si>
  <si>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</si>
  <si>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</si>
  <si>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</si>
  <si>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</si>
  <si>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</si>
  <si>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</si>
  <si>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</si>
  <si>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</si>
  <si>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</si>
  <si>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</si>
  <si>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</si>
  <si>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</si>
  <si>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</si>
  <si>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</si>
  <si>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</si>
  <si>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</si>
  <si>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</si>
  <si>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</si>
  <si>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</si>
  <si>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</si>
  <si>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</si>
  <si>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</si>
  <si>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</si>
  <si>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</si>
  <si>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</si>
  <si>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</si>
  <si>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</si>
  <si>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</si>
  <si>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</si>
  <si>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</si>
  <si>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</si>
  <si>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</si>
  <si>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</si>
  <si>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</si>
  <si>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</si>
  <si>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</si>
  <si>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</si>
  <si>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</si>
  <si>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</si>
  <si>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</si>
  <si>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</si>
  <si>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</si>
  <si>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</si>
  <si>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</si>
  <si>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</si>
  <si>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</si>
  <si>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</si>
  <si>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</si>
  <si>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</si>
  <si>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</si>
  <si>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</si>
  <si>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</si>
  <si>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</si>
  <si>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</si>
  <si>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</si>
  <si>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</si>
  <si>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</si>
  <si>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</si>
  <si>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</si>
  <si>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</si>
  <si>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</si>
  <si>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</si>
  <si>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</si>
  <si>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</si>
  <si>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</si>
  <si>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</si>
  <si>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</si>
  <si>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</si>
  <si>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</si>
  <si>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</si>
  <si>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</si>
  <si>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</si>
  <si>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</si>
  <si>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</si>
  <si>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</si>
  <si>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</si>
  <si>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</si>
  <si>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</si>
  <si>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</si>
  <si>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</si>
  <si>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</si>
  <si>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</si>
  <si>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</si>
  <si>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</si>
  <si>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</si>
  <si>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</si>
  <si>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</si>
  <si>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</si>
  <si>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</si>
  <si>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</si>
  <si>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</si>
  <si>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</si>
  <si>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</si>
  <si>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</si>
  <si>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</si>
  <si>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</si>
  <si>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</si>
  <si>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</si>
  <si>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</si>
  <si>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</si>
  <si>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</si>
  <si>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</si>
  <si>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</si>
  <si>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</si>
  <si>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</si>
  <si>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</si>
  <si>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</si>
  <si>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</si>
  <si>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</si>
  <si>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</si>
  <si>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</si>
  <si>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</si>
  <si>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</si>
  <si>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</si>
  <si>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</si>
  <si>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</si>
  <si>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</si>
  <si>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</si>
  <si>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</si>
  <si>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</si>
  <si>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</si>
  <si>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</si>
  <si>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</si>
  <si>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</si>
  <si>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</si>
  <si>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</si>
  <si>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</si>
  <si>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</si>
  <si>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</si>
  <si>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</si>
  <si>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</si>
  <si>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</si>
  <si>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</si>
  <si>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</si>
  <si>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</si>
  <si>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</si>
  <si>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</si>
  <si>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</si>
  <si>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</si>
  <si>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</si>
  <si>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</si>
  <si>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</si>
  <si>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</si>
  <si>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</si>
  <si>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</si>
  <si>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</si>
  <si>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</si>
  <si>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</si>
  <si>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</si>
  <si>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</si>
  <si>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</si>
  <si>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</si>
  <si>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</si>
  <si>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</si>
  <si>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</si>
  <si>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</si>
  <si>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</si>
  <si>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</si>
  <si>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</si>
  <si>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</si>
  <si>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</si>
  <si>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</si>
  <si>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</si>
  <si>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</si>
  <si>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</si>
  <si>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</si>
  <si>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</si>
  <si>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</si>
  <si>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</si>
  <si>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</si>
  <si>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</si>
  <si>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</si>
  <si>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</si>
  <si>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</si>
  <si>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</si>
  <si>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</si>
  <si>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</si>
  <si>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</si>
  <si>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</si>
  <si>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</si>
  <si>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</si>
  <si>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</si>
  <si>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</si>
  <si>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</si>
  <si>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</si>
  <si>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</si>
  <si>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</si>
  <si>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</si>
  <si>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</si>
  <si>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</si>
  <si>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</si>
  <si>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</si>
  <si>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</si>
  <si>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</si>
  <si>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</si>
  <si>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</si>
  <si>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</si>
  <si>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</si>
  <si>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</si>
  <si>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</si>
  <si>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</si>
  <si>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</si>
  <si>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</si>
  <si>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</si>
  <si>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</si>
  <si>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</si>
  <si>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</si>
  <si>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</si>
  <si>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</si>
  <si>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</si>
  <si>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</si>
  <si>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</si>
  <si>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</si>
  <si>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</si>
  <si>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</si>
  <si>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</si>
  <si>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</si>
  <si>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</si>
  <si>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</si>
  <si>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</si>
  <si>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</si>
  <si>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</si>
  <si>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</si>
  <si>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</si>
  <si>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</si>
  <si>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</si>
  <si>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</si>
  <si>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</si>
  <si>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</si>
  <si>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</si>
  <si>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</si>
  <si>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</si>
  <si>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</si>
  <si>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</si>
  <si>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</si>
  <si>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</si>
  <si>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</si>
  <si>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</si>
  <si>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</si>
  <si>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</si>
  <si>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</si>
  <si>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</si>
  <si>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</si>
  <si>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</si>
  <si>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</si>
  <si>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</si>
  <si>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</si>
  <si>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</si>
  <si>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</si>
  <si>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</si>
  <si>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</si>
  <si>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</si>
  <si>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</si>
  <si>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</si>
  <si>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</si>
  <si>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</si>
  <si>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</si>
  <si>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</si>
  <si>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</si>
  <si>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</si>
  <si>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</si>
  <si>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</si>
  <si>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</si>
  <si>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</si>
  <si>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</si>
  <si>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</si>
  <si>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</si>
  <si>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</si>
  <si>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</si>
  <si>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</si>
  <si>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</si>
  <si>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</si>
  <si>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</si>
  <si>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</si>
  <si>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</si>
  <si>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</si>
  <si>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</si>
  <si>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</si>
  <si>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</si>
  <si>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</si>
  <si>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</si>
  <si>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</si>
  <si>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</si>
  <si>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</si>
  <si>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</si>
  <si>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</si>
  <si>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</si>
  <si>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</si>
  <si>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</si>
  <si>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</si>
  <si>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</si>
  <si>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</si>
  <si>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</si>
  <si>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</si>
  <si>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</si>
  <si>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</si>
  <si>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</si>
  <si>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</si>
  <si>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</si>
  <si>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</si>
  <si>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</si>
  <si>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</si>
  <si>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</si>
  <si>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</si>
  <si>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</si>
  <si>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</si>
  <si>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</si>
  <si>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</si>
  <si>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</si>
  <si>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</si>
  <si>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</si>
  <si>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</si>
  <si>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</si>
  <si>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</si>
  <si>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</si>
  <si>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</si>
  <si>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</si>
  <si>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</si>
  <si>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</si>
  <si>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</si>
  <si>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</si>
  <si>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</si>
  <si>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</si>
  <si>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</si>
  <si>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</si>
  <si>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</si>
  <si>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</si>
  <si>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</si>
  <si>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</si>
  <si>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</si>
  <si>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</si>
  <si>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</si>
  <si>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</si>
  <si>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</si>
  <si>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</si>
  <si>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</si>
  <si>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</si>
  <si>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</si>
  <si>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</si>
  <si>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</si>
  <si>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</si>
  <si>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</si>
  <si>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</si>
  <si>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</si>
  <si>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</si>
  <si>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</si>
  <si>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</si>
  <si>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</si>
  <si>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</si>
  <si>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</si>
  <si>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</si>
  <si>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</si>
  <si>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</si>
  <si>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</si>
  <si>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</si>
  <si>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</si>
  <si>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</si>
  <si>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</si>
  <si>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</si>
  <si>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</si>
  <si>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</si>
  <si>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</si>
  <si>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</si>
  <si>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</si>
  <si>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</si>
  <si>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</si>
  <si>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</si>
  <si>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</si>
  <si>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</si>
  <si>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</si>
  <si>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</si>
  <si>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</si>
  <si>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</si>
  <si>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</si>
  <si>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</si>
  <si>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</si>
  <si>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</si>
  <si>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</si>
  <si>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</si>
  <si>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</si>
  <si>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</si>
  <si>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</si>
  <si>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</si>
  <si>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</si>
  <si>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</si>
  <si>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</si>
  <si>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</si>
  <si>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</si>
  <si>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</si>
  <si>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</si>
  <si>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</si>
  <si>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</si>
  <si>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</si>
  <si>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</si>
  <si>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</si>
  <si>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</si>
  <si>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</si>
  <si>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</si>
  <si>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</si>
  <si>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</si>
  <si>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</si>
  <si>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</si>
  <si>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</si>
  <si>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</si>
  <si>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</si>
  <si>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</si>
  <si>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</si>
  <si>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</si>
  <si>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</si>
  <si>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</si>
  <si>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</si>
  <si>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</si>
  <si>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</si>
  <si>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</si>
  <si>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</si>
  <si>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</si>
  <si>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</si>
  <si>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</si>
  <si>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</si>
  <si>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</si>
  <si>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</si>
  <si>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</si>
  <si>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</si>
  <si>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</si>
  <si>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</si>
  <si>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</si>
  <si>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</si>
  <si>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</si>
  <si>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</si>
  <si>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</si>
  <si>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</si>
  <si>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</si>
  <si>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</si>
  <si>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</si>
  <si>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</si>
  <si>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</si>
  <si>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</si>
  <si>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</si>
  <si>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</si>
  <si>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</si>
  <si>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</si>
  <si>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</si>
  <si>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</si>
  <si>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</si>
  <si>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</si>
  <si>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</si>
  <si>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</si>
  <si>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</si>
  <si>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</si>
  <si>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</si>
  <si>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</si>
  <si>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</si>
  <si>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</si>
  <si>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</si>
  <si>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</si>
  <si>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</si>
  <si>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</si>
  <si>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</si>
  <si>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</si>
  <si>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</si>
  <si>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</si>
  <si>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</si>
  <si>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</si>
  <si>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</si>
  <si>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</si>
  <si>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</si>
  <si>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</si>
  <si>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</si>
  <si>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</si>
  <si>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</si>
  <si>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</si>
  <si>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</si>
  <si>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</si>
  <si>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</si>
  <si>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</si>
  <si>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</si>
  <si>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</si>
  <si>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</si>
  <si>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</si>
  <si>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</si>
  <si>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</si>
  <si>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</si>
  <si>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</si>
  <si>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</si>
  <si>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</si>
  <si>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</si>
  <si>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</si>
  <si>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</si>
  <si>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</si>
  <si>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</si>
  <si>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</si>
  <si>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</si>
  <si>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</si>
  <si>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</si>
  <si>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</si>
  <si>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</si>
  <si>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</si>
  <si>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</si>
  <si>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</si>
  <si>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</si>
  <si>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</si>
  <si>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</si>
  <si>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</si>
  <si>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</si>
  <si>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</si>
  <si>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</si>
  <si>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</si>
  <si>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</si>
  <si>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</si>
  <si>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</si>
  <si>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</si>
  <si>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</si>
  <si>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</si>
  <si>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</si>
  <si>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</si>
  <si>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</si>
  <si>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</si>
  <si>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</si>
  <si>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</si>
  <si>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</si>
  <si>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</si>
  <si>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</si>
  <si>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</si>
  <si>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</si>
  <si>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</si>
  <si>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</si>
  <si>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</si>
  <si>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</si>
  <si>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</si>
  <si>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</si>
  <si>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</si>
  <si>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</si>
  <si>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</si>
  <si>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</si>
  <si>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</si>
  <si>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</si>
  <si>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</si>
  <si>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</si>
  <si>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</si>
  <si>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</si>
  <si>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</si>
  <si>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</si>
  <si>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</si>
  <si>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</si>
  <si>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</si>
  <si>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</si>
  <si>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</si>
  <si>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</si>
  <si>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</si>
  <si>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</si>
  <si>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</si>
  <si>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</si>
  <si>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</si>
  <si>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</si>
  <si>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</si>
  <si>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</si>
  <si>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</si>
  <si>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</si>
  <si>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</si>
  <si>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</si>
  <si>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</si>
  <si>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</si>
  <si>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</si>
  <si>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</si>
  <si>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</si>
  <si>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</si>
  <si>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</si>
  <si>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</si>
  <si>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</si>
  <si>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</si>
  <si>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</si>
  <si>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</si>
  <si>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</si>
  <si>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</si>
  <si>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</si>
  <si>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</si>
  <si>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</si>
  <si>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</si>
  <si>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</si>
  <si>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</si>
  <si>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</si>
  <si>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</si>
  <si>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</si>
  <si>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</si>
  <si>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</si>
  <si>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</si>
  <si>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</si>
  <si>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</si>
  <si>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</si>
  <si>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</si>
  <si>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</si>
  <si>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</si>
  <si>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</si>
  <si>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</si>
  <si>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</si>
  <si>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</si>
  <si>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</si>
  <si>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</si>
  <si>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</si>
  <si>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</si>
  <si>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</si>
  <si>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</si>
  <si>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</si>
  <si>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</si>
  <si>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</si>
  <si>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</si>
  <si>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</si>
  <si>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</si>
  <si>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</si>
  <si>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</si>
  <si>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</si>
  <si>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</si>
  <si>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</si>
  <si>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</si>
  <si>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</si>
  <si>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</si>
  <si>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</si>
  <si>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</si>
  <si>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</si>
  <si>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</si>
  <si>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</si>
  <si>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</si>
  <si>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</si>
  <si>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</si>
  <si>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</si>
  <si>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</si>
  <si>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</si>
  <si>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</si>
  <si>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</si>
  <si>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</si>
  <si>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</si>
  <si>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</si>
  <si>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</si>
  <si>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</si>
  <si>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</si>
  <si>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</si>
  <si>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</si>
  <si>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</si>
  <si>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</si>
  <si>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</si>
  <si>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</si>
  <si>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</si>
  <si>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</si>
  <si>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</si>
  <si>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</si>
  <si>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</si>
  <si>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</si>
  <si>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</si>
  <si>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</si>
  <si>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</si>
  <si>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</si>
  <si>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</si>
  <si>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</si>
  <si>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</si>
  <si>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</si>
  <si>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</si>
  <si>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</si>
  <si>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</si>
  <si>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</si>
  <si>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</si>
  <si>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</si>
  <si>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</si>
  <si>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</si>
  <si>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</si>
  <si>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</si>
  <si>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</si>
  <si>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</si>
  <si>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</si>
  <si>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</si>
  <si>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</si>
  <si>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</si>
  <si>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</si>
  <si>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</si>
  <si>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</si>
  <si>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</si>
  <si>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</si>
  <si>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</si>
  <si>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</si>
  <si>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</si>
  <si>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</si>
  <si>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</si>
  <si>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</si>
  <si>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</si>
  <si>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</si>
  <si>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</si>
  <si>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</si>
  <si>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</si>
  <si>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</si>
  <si>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</si>
  <si>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</si>
  <si>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</si>
  <si>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</si>
  <si>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</si>
  <si>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</si>
  <si>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</si>
  <si>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</si>
  <si>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</si>
  <si>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</si>
  <si>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</si>
  <si>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</si>
  <si>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</si>
  <si>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</si>
  <si>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</si>
  <si>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</si>
  <si>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</si>
  <si>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</si>
  <si>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</si>
  <si>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</si>
  <si>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</si>
  <si>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</si>
  <si>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</si>
  <si>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</si>
  <si>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</si>
  <si>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</si>
  <si>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</si>
  <si>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</si>
  <si>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</si>
  <si>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</si>
  <si>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</si>
  <si>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</si>
  <si>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</si>
  <si>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</si>
  <si>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</si>
  <si>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</si>
  <si>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</si>
  <si>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</si>
  <si>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</si>
  <si>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</si>
  <si>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</si>
  <si>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</si>
  <si>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</si>
  <si>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</si>
  <si>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</si>
  <si>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</si>
  <si>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</si>
  <si>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</si>
  <si>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</si>
  <si>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</si>
  <si>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</si>
  <si>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</si>
  <si>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</si>
  <si>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</si>
  <si>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</si>
  <si>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</si>
  <si>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</si>
  <si>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</si>
  <si>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</si>
  <si>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</si>
  <si>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</si>
  <si>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</si>
  <si>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</si>
  <si>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</si>
  <si>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</si>
  <si>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</si>
  <si>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</si>
  <si>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</si>
  <si>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</si>
  <si>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</si>
  <si>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</si>
  <si>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</si>
  <si>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</si>
  <si>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</si>
  <si>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</si>
  <si>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</si>
  <si>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</si>
  <si>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</si>
  <si>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</si>
  <si>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</si>
  <si>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</si>
  <si>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</si>
  <si>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</si>
  <si>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</si>
  <si>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</si>
  <si>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</si>
  <si>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</si>
  <si>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</si>
  <si>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</si>
  <si>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</si>
  <si>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</si>
  <si>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</si>
  <si>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</si>
  <si>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</si>
  <si>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</si>
  <si>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</si>
  <si>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</si>
  <si>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</si>
  <si>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</si>
  <si>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</si>
  <si>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</si>
  <si>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</si>
  <si>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</si>
  <si>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</si>
  <si>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</si>
  <si>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</si>
  <si>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</si>
  <si>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</si>
  <si>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</si>
  <si>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</si>
  <si>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</si>
  <si>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</si>
  <si>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</si>
  <si>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</si>
  <si>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</si>
  <si>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</si>
  <si>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</si>
  <si>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</si>
  <si>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</si>
  <si>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</si>
  <si>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</si>
  <si>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</si>
  <si>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</si>
  <si>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</si>
  <si>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</si>
  <si>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</si>
  <si>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</si>
  <si>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</si>
  <si>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</si>
  <si>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</si>
  <si>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</si>
  <si>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</si>
  <si>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</si>
  <si>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</si>
  <si>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</si>
  <si>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</si>
  <si>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</si>
  <si>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</si>
  <si>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</si>
  <si>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</si>
  <si>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</si>
  <si>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</si>
  <si>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</si>
  <si>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</si>
  <si>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</si>
  <si>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</si>
  <si>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</si>
  <si>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</si>
  <si>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</si>
  <si>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</si>
  <si>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</si>
  <si>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</si>
  <si>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</si>
  <si>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</si>
  <si>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</si>
  <si>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</si>
  <si>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</si>
  <si>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</si>
  <si>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</si>
  <si>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</si>
  <si>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</si>
  <si>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</si>
  <si>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</si>
  <si>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</si>
  <si>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</si>
  <si>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</si>
  <si>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</si>
  <si>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</si>
  <si>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</si>
  <si>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</si>
  <si>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</si>
  <si>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</si>
  <si>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</si>
  <si>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</si>
  <si>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</si>
  <si>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</si>
  <si>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</si>
  <si>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</si>
  <si>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</si>
  <si>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</si>
  <si>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</si>
  <si>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</si>
  <si>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</si>
  <si>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</si>
  <si>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</si>
  <si>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</si>
  <si>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</si>
  <si>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</si>
  <si>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</si>
  <si>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</si>
  <si>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</si>
  <si>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</si>
  <si>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</si>
  <si>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</si>
  <si>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</si>
  <si>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</si>
  <si>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</si>
  <si>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</si>
  <si>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</si>
  <si>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</si>
  <si>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</si>
  <si>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</si>
  <si>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</si>
  <si>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</si>
  <si>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</si>
  <si>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</si>
  <si>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</si>
  <si>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</si>
  <si>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</si>
  <si>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</si>
  <si>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</si>
  <si>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</si>
  <si>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</si>
  <si>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</si>
  <si>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</si>
  <si>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</si>
  <si>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</si>
  <si>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</si>
  <si>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</si>
  <si>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</si>
  <si>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</si>
  <si>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</si>
  <si>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</si>
  <si>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</si>
  <si>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</si>
  <si>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</si>
  <si>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</si>
  <si>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</si>
  <si>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</si>
  <si>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</si>
  <si>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</si>
  <si>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</si>
  <si>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</si>
  <si>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</si>
  <si>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</si>
  <si>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</si>
  <si>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</si>
  <si>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</si>
  <si>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</si>
  <si>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</si>
  <si>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</si>
  <si>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</si>
  <si>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</si>
  <si>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</si>
  <si>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</si>
  <si>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</si>
  <si>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</si>
  <si>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</si>
  <si>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</si>
  <si>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</si>
  <si>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</si>
  <si>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</si>
  <si>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</si>
  <si>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</si>
  <si>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</si>
  <si>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</si>
  <si>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</si>
  <si>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</si>
  <si>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</si>
  <si>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</si>
  <si>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</si>
  <si>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</si>
  <si>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</si>
  <si>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</si>
  <si>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</si>
  <si>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</si>
  <si>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</si>
  <si>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</si>
  <si>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</si>
  <si>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</si>
  <si>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</si>
  <si>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</si>
  <si>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</si>
  <si>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</si>
  <si>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</si>
  <si>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</si>
  <si>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</si>
  <si>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</si>
  <si>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</si>
  <si>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</si>
  <si>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</si>
  <si>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</si>
  <si>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</si>
  <si>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</si>
  <si>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</si>
  <si>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</si>
  <si>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</si>
  <si>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</si>
  <si>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</si>
  <si>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</si>
  <si>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</si>
  <si>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</si>
  <si>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</si>
  <si>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</si>
  <si>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</si>
  <si>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</si>
  <si>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</si>
  <si>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</si>
  <si>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</si>
  <si>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</si>
  <si>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</si>
  <si>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</si>
  <si>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</si>
  <si>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</si>
  <si>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</si>
  <si>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</si>
  <si>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</si>
  <si>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</si>
  <si>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</si>
  <si>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</si>
  <si>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</si>
  <si>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</si>
  <si>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</si>
  <si>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</si>
  <si>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</si>
  <si>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</si>
  <si>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</si>
  <si>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</si>
  <si>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</si>
  <si>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</si>
  <si>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</si>
  <si>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</si>
  <si>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</si>
  <si>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</si>
  <si>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</si>
  <si>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</si>
  <si>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</si>
  <si>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</si>
  <si>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</si>
  <si>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</si>
  <si>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</si>
  <si>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</si>
  <si>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</si>
  <si>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</si>
  <si>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</si>
  <si>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</si>
  <si>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</si>
  <si>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</si>
  <si>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</si>
  <si>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</si>
  <si>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</si>
  <si>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</si>
  <si>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</si>
  <si>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</si>
  <si>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</si>
  <si>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</si>
  <si>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</si>
  <si>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</si>
  <si>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</si>
  <si>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</si>
  <si>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</si>
  <si>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</si>
  <si>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</si>
  <si>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</si>
  <si>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</si>
  <si>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</si>
  <si>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</si>
  <si>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</si>
  <si>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</si>
  <si>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</si>
  <si>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</si>
  <si>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</si>
  <si>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</si>
  <si>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</si>
  <si>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</si>
  <si>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</si>
  <si>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</si>
  <si>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</si>
  <si>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</si>
  <si>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</si>
  <si>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</si>
  <si>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</si>
  <si>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</si>
  <si>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</si>
  <si>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</si>
  <si>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</si>
  <si>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</si>
  <si>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</si>
  <si>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</si>
  <si>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</si>
  <si>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</si>
  <si>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</si>
  <si>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</si>
  <si>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</si>
  <si>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</si>
  <si>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</si>
  <si>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</si>
  <si>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</si>
  <si>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</si>
  <si>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</si>
  <si>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</si>
  <si>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</si>
  <si>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</si>
  <si>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</si>
  <si>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</si>
  <si>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</si>
  <si>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</si>
  <si>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</si>
  <si>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</si>
  <si>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</si>
  <si>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</si>
  <si>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</si>
  <si>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</si>
  <si>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</si>
  <si>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</si>
  <si>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</si>
  <si>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</si>
  <si>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</si>
  <si>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</si>
  <si>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</si>
  <si>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</si>
  <si>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</si>
  <si>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</si>
  <si>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</si>
  <si>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</si>
  <si>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</si>
  <si>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</si>
  <si>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</si>
  <si>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</si>
  <si>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</si>
  <si>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</si>
  <si>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</si>
  <si>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</si>
  <si>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</si>
  <si>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</si>
  <si>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</si>
  <si>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</si>
  <si>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</si>
  <si>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</si>
  <si>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</si>
  <si>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</si>
  <si>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</si>
  <si>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</si>
  <si>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</si>
  <si>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</si>
  <si>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</si>
  <si>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</si>
  <si>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</si>
  <si>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</si>
  <si>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</si>
  <si>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</si>
  <si>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</si>
  <si>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</si>
  <si>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</si>
  <si>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</si>
  <si>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</si>
  <si>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</si>
  <si>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</si>
  <si>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</si>
  <si>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</si>
  <si>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</si>
  <si>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</si>
  <si>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</si>
  <si>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</si>
  <si>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</si>
  <si>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</si>
  <si>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</si>
  <si>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</si>
  <si>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</si>
  <si>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</si>
  <si>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</si>
  <si>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</si>
  <si>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</si>
  <si>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</si>
  <si>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</si>
  <si>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</si>
  <si>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</si>
  <si>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</si>
  <si>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</si>
  <si>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</si>
  <si>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</si>
  <si>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</si>
  <si>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</si>
  <si>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</si>
  <si>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</si>
  <si>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</si>
  <si>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</si>
  <si>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</si>
  <si>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</si>
  <si>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</si>
  <si>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</si>
  <si>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</si>
  <si>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</si>
  <si>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</si>
  <si>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</si>
  <si>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</si>
  <si>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</si>
  <si>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</si>
  <si>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</si>
  <si>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</si>
  <si>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</si>
  <si>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</si>
  <si>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</si>
  <si>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</si>
  <si>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</si>
  <si>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</si>
  <si>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</si>
  <si>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</si>
  <si>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</si>
  <si>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</si>
  <si>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</si>
  <si>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</si>
  <si>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</si>
  <si>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</si>
  <si>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</si>
  <si>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</si>
  <si>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</si>
  <si>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</si>
  <si>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</si>
  <si>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</si>
  <si>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</si>
  <si>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</si>
  <si>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</si>
  <si>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</si>
  <si>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</si>
  <si>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</si>
  <si>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</si>
  <si>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</si>
  <si>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</si>
  <si>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</si>
  <si>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</si>
  <si>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</si>
  <si>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</si>
  <si>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</si>
  <si>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</si>
  <si>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</si>
  <si>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</si>
  <si>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</si>
  <si>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</si>
  <si>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</si>
  <si>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</si>
  <si>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</si>
  <si>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</si>
  <si>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</si>
  <si>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</si>
  <si>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</si>
  <si>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</si>
  <si>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</si>
  <si>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</si>
  <si>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</si>
  <si>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</si>
  <si>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</si>
  <si>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</si>
  <si>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</si>
  <si>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</si>
  <si>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</si>
  <si>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</si>
  <si>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</si>
  <si>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</si>
  <si>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</si>
  <si>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</si>
  <si>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</si>
  <si>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</si>
  <si>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</si>
  <si>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</si>
  <si>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</si>
  <si>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</si>
  <si>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</si>
  <si>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</si>
  <si>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</si>
  <si>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</si>
  <si>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</si>
  <si>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</si>
  <si>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</si>
  <si>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</si>
  <si>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</si>
  <si>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</si>
  <si>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</si>
  <si>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</si>
  <si>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</si>
  <si>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</si>
  <si>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</si>
  <si>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</si>
  <si>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</si>
  <si>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</si>
  <si>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</si>
  <si>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</si>
  <si>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</si>
  <si>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</si>
  <si>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</si>
  <si>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</si>
  <si>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</si>
  <si>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</si>
  <si>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</si>
  <si>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</si>
  <si>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</si>
  <si>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</si>
  <si>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</si>
  <si>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</si>
  <si>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</si>
  <si>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</si>
  <si>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</si>
  <si>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</si>
  <si>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</si>
  <si>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</si>
  <si>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</si>
  <si>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</si>
  <si>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</si>
  <si>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</si>
  <si>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</si>
  <si>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</si>
  <si>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</si>
  <si>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</si>
  <si>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</si>
  <si>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</si>
  <si>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</si>
  <si>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</si>
  <si>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</si>
  <si>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</si>
  <si>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</si>
  <si>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</si>
  <si>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</si>
  <si>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</si>
  <si>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</si>
  <si>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</si>
  <si>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</si>
  <si>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</si>
  <si>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</si>
  <si>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</si>
  <si>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</si>
  <si>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</si>
  <si>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</si>
  <si>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</si>
  <si>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</si>
  <si>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</si>
  <si>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</si>
  <si>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</si>
  <si>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</si>
  <si>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</si>
  <si>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</si>
  <si>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</si>
  <si>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</si>
  <si>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</si>
  <si>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</si>
  <si>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</si>
  <si>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</si>
  <si>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</si>
  <si>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</si>
  <si>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</si>
  <si>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</si>
  <si>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</si>
  <si>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</si>
  <si>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</si>
  <si>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</si>
  <si>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</si>
  <si>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</si>
  <si>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</si>
  <si>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</si>
  <si>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</si>
  <si>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</si>
  <si>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</si>
  <si>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</si>
  <si>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</si>
  <si>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</si>
  <si>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</si>
  <si>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</si>
  <si>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</si>
  <si>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</si>
  <si>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</si>
  <si>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</si>
  <si>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</si>
  <si>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</si>
  <si>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</si>
  <si>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</si>
  <si>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</si>
  <si>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</si>
  <si>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</si>
  <si>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</si>
  <si>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</si>
  <si>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</si>
  <si>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</si>
  <si>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</si>
  <si>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</si>
  <si>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</si>
  <si>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</si>
  <si>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</si>
  <si>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</si>
  <si>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</si>
  <si>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</si>
  <si>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</si>
  <si>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</si>
  <si>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</si>
  <si>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</si>
  <si>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</si>
  <si>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</si>
  <si>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</si>
  <si>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</si>
  <si>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</si>
  <si>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</si>
  <si>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</si>
  <si>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</si>
  <si>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</si>
  <si>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</si>
  <si>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</si>
  <si>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</si>
  <si>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</si>
  <si>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</si>
  <si>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</si>
  <si>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</si>
  <si>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</si>
  <si>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</si>
  <si>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</si>
  <si>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</si>
  <si>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</si>
  <si>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</si>
  <si>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</si>
  <si>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</si>
  <si>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</si>
  <si>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</si>
  <si>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</si>
  <si>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</si>
  <si>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</si>
  <si>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</si>
  <si>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</si>
  <si>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</si>
  <si>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</si>
  <si>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</si>
  <si>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</si>
  <si>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</si>
  <si>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</si>
  <si>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</si>
  <si>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</si>
  <si>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</si>
  <si>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</si>
  <si>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</si>
  <si>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</si>
  <si>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</si>
  <si>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</si>
  <si>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</si>
  <si>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</si>
  <si>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</si>
  <si>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</si>
  <si>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</si>
  <si>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</si>
  <si>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</si>
  <si>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</si>
  <si>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</si>
  <si>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</si>
  <si>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</si>
  <si>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</si>
  <si>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</si>
  <si>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</si>
  <si>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</si>
  <si>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</si>
  <si>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</si>
  <si>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</si>
  <si>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</si>
  <si>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</si>
  <si>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</si>
  <si>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</si>
  <si>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</si>
  <si>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</si>
  <si>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</si>
  <si>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</si>
  <si>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</si>
  <si>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</si>
  <si>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</si>
  <si>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</si>
  <si>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</si>
  <si>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</si>
  <si>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</si>
  <si>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</si>
  <si>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</si>
  <si>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</si>
  <si>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</si>
  <si>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</si>
  <si>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</si>
  <si>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</si>
  <si>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</si>
  <si>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</si>
  <si>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</si>
  <si>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</si>
  <si>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</si>
  <si>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</si>
  <si>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</si>
  <si>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</si>
  <si>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</si>
  <si>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</si>
  <si>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</si>
  <si>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</si>
  <si>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</si>
  <si>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</si>
  <si>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</si>
  <si>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</si>
  <si>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</si>
  <si>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</si>
  <si>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</si>
  <si>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</si>
  <si>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</si>
  <si>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</si>
  <si>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</si>
  <si>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</si>
  <si>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</si>
  <si>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</si>
  <si>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</si>
  <si>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</si>
  <si>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</si>
  <si>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</si>
  <si>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</si>
  <si>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</si>
  <si>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</si>
  <si>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</si>
  <si>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</si>
  <si>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</si>
  <si>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</si>
  <si>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</si>
  <si>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</si>
  <si>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</si>
  <si>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</si>
  <si>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</si>
  <si>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</si>
  <si>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</si>
  <si>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</si>
  <si>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</si>
  <si>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</si>
  <si>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</si>
  <si>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</si>
  <si>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</si>
  <si>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</si>
  <si>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</si>
  <si>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</si>
  <si>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</si>
  <si>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</si>
  <si>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</si>
  <si>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</si>
  <si>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</si>
  <si>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</si>
  <si>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</si>
  <si>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</si>
  <si>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</si>
  <si>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</si>
  <si>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</si>
  <si>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</si>
  <si>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</si>
  <si>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</si>
  <si>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</si>
  <si>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</si>
  <si>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</si>
  <si>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</si>
  <si>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</si>
  <si>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</si>
  <si>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</si>
  <si>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</si>
  <si>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</si>
  <si>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</si>
  <si>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</si>
  <si>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</si>
  <si>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</si>
  <si>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</si>
  <si>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</si>
  <si>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</si>
  <si>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</si>
  <si>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</si>
  <si>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</si>
  <si>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</si>
  <si>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</si>
  <si>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</si>
  <si>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</si>
  <si>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</si>
  <si>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</si>
  <si>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</si>
  <si>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</si>
  <si>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</si>
  <si>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</si>
  <si>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</si>
  <si>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</si>
  <si>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</si>
  <si>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</si>
  <si>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</si>
  <si>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</si>
  <si>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</si>
  <si>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</si>
  <si>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</si>
  <si>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</si>
  <si>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</si>
  <si>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</si>
  <si>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</si>
  <si>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</si>
  <si>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</si>
  <si>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</si>
  <si>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</si>
  <si>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</si>
  <si>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</si>
  <si>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</si>
  <si>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</si>
  <si>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</si>
  <si>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</si>
  <si>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</si>
  <si>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</si>
  <si>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</si>
  <si>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</si>
  <si>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</si>
  <si>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</si>
  <si>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</si>
  <si>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</si>
  <si>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</si>
  <si>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</si>
  <si>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</si>
  <si>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</si>
  <si>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</si>
  <si>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</si>
  <si>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</si>
  <si>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</si>
  <si>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</si>
  <si>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</si>
  <si>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</si>
  <si>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</si>
  <si>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</si>
  <si>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</si>
  <si>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</si>
  <si>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</si>
  <si>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</si>
  <si>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</si>
  <si>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</si>
  <si>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</si>
  <si>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</si>
  <si>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</si>
  <si>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</si>
  <si>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</si>
  <si>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</si>
  <si>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</si>
  <si>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</si>
  <si>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</si>
  <si>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</si>
  <si>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</si>
  <si>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</si>
  <si>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</si>
  <si>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</si>
  <si>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</si>
  <si>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</si>
  <si>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</si>
  <si>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</si>
  <si>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</si>
  <si>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</si>
  <si>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</si>
  <si>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</si>
  <si>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</si>
  <si>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</si>
  <si>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</si>
  <si>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</si>
  <si>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</si>
  <si>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</si>
  <si>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</si>
  <si>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</si>
  <si>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</si>
  <si>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</si>
  <si>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</si>
  <si>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</si>
  <si>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</si>
  <si>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</si>
  <si>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</si>
  <si>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</si>
  <si>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</si>
  <si>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</si>
  <si>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</si>
  <si>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</si>
  <si>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</si>
  <si>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</si>
  <si>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</si>
  <si>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</si>
  <si>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</si>
  <si>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</si>
  <si>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</si>
  <si>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</si>
  <si>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</si>
  <si>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</si>
  <si>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</si>
  <si>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</si>
  <si>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</si>
  <si>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</si>
  <si>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</si>
  <si>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</si>
  <si>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</si>
  <si>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</si>
  <si>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</si>
  <si>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</si>
  <si>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</si>
  <si>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</si>
  <si>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</si>
  <si>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</si>
  <si>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</si>
  <si>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</si>
  <si>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</si>
  <si>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</si>
  <si>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</si>
  <si>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</si>
  <si>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</si>
  <si>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</si>
  <si>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</si>
  <si>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</si>
  <si>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</si>
  <si>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</si>
  <si>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</si>
  <si>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</si>
  <si>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</si>
  <si>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</si>
  <si>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</si>
  <si>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</si>
  <si>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</si>
  <si>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</si>
  <si>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</si>
  <si>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</si>
  <si>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</si>
  <si>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</si>
  <si>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</si>
  <si>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</si>
  <si>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</si>
  <si>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</si>
  <si>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</si>
  <si>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</si>
  <si>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</si>
  <si>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</si>
  <si>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</si>
  <si>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</si>
  <si>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</si>
  <si>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</si>
  <si>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</si>
  <si>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</si>
  <si>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</si>
  <si>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</si>
  <si>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</si>
  <si>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</si>
  <si>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</si>
  <si>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</si>
  <si>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</si>
  <si>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</si>
  <si>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</si>
  <si>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</si>
  <si>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</si>
  <si>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</si>
  <si>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</si>
  <si>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</si>
  <si>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</si>
  <si>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</si>
  <si>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</si>
  <si>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</si>
  <si>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</si>
  <si>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</si>
  <si>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</si>
  <si>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</si>
  <si>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</si>
  <si>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</si>
  <si>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</si>
  <si>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</si>
  <si>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</si>
  <si>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</si>
  <si>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</si>
  <si>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</si>
  <si>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</si>
  <si>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</si>
  <si>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</si>
  <si>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</si>
  <si>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</si>
  <si>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</si>
  <si>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</si>
  <si>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</si>
  <si>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</si>
  <si>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</si>
  <si>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</si>
  <si>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</si>
  <si>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</si>
  <si>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</si>
  <si>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</si>
  <si>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</si>
  <si>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</si>
  <si>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</si>
  <si>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</si>
  <si>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</si>
  <si>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</si>
  <si>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</si>
  <si>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</si>
  <si>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</si>
  <si>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</si>
  <si>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</si>
  <si>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</si>
  <si>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</si>
  <si>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</si>
  <si>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</si>
  <si>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</si>
  <si>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</si>
  <si>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</si>
  <si>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</si>
  <si>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</si>
  <si>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</si>
  <si>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</si>
  <si>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</si>
  <si>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</si>
  <si>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</si>
  <si>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</si>
  <si>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</si>
  <si>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</si>
  <si>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</si>
  <si>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</si>
  <si>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</si>
  <si>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</si>
  <si>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</si>
  <si>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</si>
  <si>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</si>
  <si>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</si>
  <si>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</si>
  <si>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</si>
  <si>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</si>
  <si>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</si>
  <si>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</si>
  <si>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</si>
  <si>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</si>
  <si>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</si>
  <si>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</si>
  <si>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</si>
  <si>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</si>
  <si>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</si>
  <si>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</si>
  <si>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</si>
  <si>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</si>
  <si>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</si>
  <si>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</si>
  <si>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</si>
  <si>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</si>
  <si>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</si>
  <si>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</si>
  <si>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</si>
  <si>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</si>
  <si>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</si>
  <si>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</si>
  <si>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</si>
  <si>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</si>
  <si>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</si>
  <si>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</si>
  <si>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</si>
  <si>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</si>
  <si>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</si>
  <si>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</si>
  <si>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</si>
  <si>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</si>
  <si>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</si>
  <si>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</si>
  <si>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</si>
  <si>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</si>
  <si>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</si>
  <si>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</si>
  <si>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</si>
  <si>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</si>
  <si>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</si>
  <si>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</si>
  <si>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</si>
  <si>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</si>
  <si>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</si>
  <si>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</si>
  <si>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</si>
  <si>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</si>
  <si>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</si>
  <si>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</si>
  <si>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</si>
  <si>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</si>
  <si>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</si>
  <si>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</si>
  <si>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</si>
  <si>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</si>
  <si>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</si>
  <si>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</si>
  <si>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</si>
  <si>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</si>
  <si>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</si>
  <si>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</si>
  <si>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</si>
  <si>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</si>
  <si>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</si>
  <si>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</si>
  <si>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</si>
  <si>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</si>
  <si>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</si>
  <si>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</si>
  <si>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</si>
  <si>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</si>
  <si>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</si>
  <si>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</si>
  <si>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</si>
  <si>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</si>
  <si>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</si>
  <si>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</si>
  <si>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</si>
  <si>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</si>
  <si>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</si>
  <si>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</si>
  <si>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</si>
  <si>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</si>
  <si>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</si>
  <si>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</si>
  <si>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</si>
  <si>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</si>
  <si>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</si>
  <si>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</si>
  <si>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</si>
  <si>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</si>
  <si>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</si>
  <si>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</si>
  <si>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</si>
  <si>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</si>
  <si>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</si>
  <si>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</si>
  <si>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</si>
  <si>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</si>
  <si>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</si>
  <si>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</si>
  <si>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</si>
  <si>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</si>
  <si>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</si>
  <si>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</si>
  <si>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</si>
  <si>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</si>
  <si>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</si>
  <si>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</si>
  <si>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</si>
  <si>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</si>
  <si>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</si>
  <si>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</si>
  <si>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</si>
  <si>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</si>
  <si>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</si>
  <si>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</si>
  <si>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</si>
  <si>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</si>
  <si>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</si>
  <si>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</si>
  <si>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</si>
  <si>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</si>
  <si>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</si>
  <si>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</si>
  <si>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</si>
  <si>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</si>
  <si>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</si>
  <si>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</si>
  <si>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</si>
  <si>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</si>
  <si>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</si>
  <si>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</si>
  <si>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</si>
  <si>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</si>
  <si>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</si>
  <si>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</si>
  <si>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</si>
  <si>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</si>
  <si>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</si>
  <si>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</si>
  <si>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</si>
  <si>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</si>
  <si>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</si>
  <si>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</si>
  <si>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</si>
  <si>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</si>
  <si>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</si>
  <si>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</si>
  <si>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</si>
  <si>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</si>
  <si>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</si>
  <si>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</si>
  <si>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</si>
  <si>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</si>
  <si>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</si>
  <si>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</si>
  <si>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</si>
  <si>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</si>
  <si>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</si>
  <si>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</si>
  <si>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</si>
  <si>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</si>
  <si>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</si>
  <si>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</si>
  <si>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</si>
  <si>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</si>
  <si>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</si>
  <si>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</si>
  <si>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</si>
  <si>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</si>
  <si>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</si>
  <si>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</si>
  <si>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</si>
  <si>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</si>
  <si>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</si>
  <si>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</si>
  <si>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</si>
  <si>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</si>
  <si>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</si>
  <si>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</si>
  <si>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</si>
  <si>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</si>
  <si>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</si>
  <si>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</si>
  <si>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</si>
  <si>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</si>
  <si>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</si>
  <si>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</si>
  <si>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</si>
  <si>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</si>
  <si>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</si>
  <si>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</si>
  <si>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</si>
  <si>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</si>
  <si>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</si>
  <si>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</si>
  <si>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</si>
  <si>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</si>
  <si>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</si>
  <si>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</si>
  <si>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</si>
  <si>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</si>
  <si>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</si>
  <si>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</si>
  <si>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</si>
  <si>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</si>
  <si>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</si>
  <si>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</si>
  <si>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</si>
  <si>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</si>
  <si>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</si>
  <si>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</si>
  <si>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</si>
  <si>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</si>
  <si>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</si>
  <si>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</si>
  <si>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</si>
  <si>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</si>
  <si>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</si>
  <si>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</si>
  <si>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</si>
  <si>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</si>
  <si>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</si>
  <si>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</si>
  <si>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</si>
  <si>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</si>
  <si>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</si>
  <si>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</si>
  <si>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</si>
  <si>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</si>
  <si>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</si>
  <si>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</si>
  <si>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</si>
  <si>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</si>
  <si>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</si>
  <si>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</si>
  <si>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</si>
  <si>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</si>
  <si>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</si>
  <si>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</si>
  <si>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</si>
  <si>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</si>
  <si>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</si>
  <si>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</si>
  <si>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</si>
  <si>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</si>
  <si>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</si>
  <si>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</si>
  <si>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</si>
  <si>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</si>
  <si>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</si>
  <si>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</si>
  <si>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</si>
  <si>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</si>
  <si>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</si>
  <si>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</si>
  <si>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</si>
  <si>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</si>
  <si>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</si>
  <si>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</si>
  <si>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</si>
  <si>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</si>
  <si>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</si>
  <si>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</si>
  <si>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</si>
  <si>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</si>
  <si>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</si>
  <si>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</si>
  <si>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</si>
  <si>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</si>
  <si>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</si>
  <si>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</si>
  <si>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</si>
  <si>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</si>
  <si>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</si>
  <si>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</si>
  <si>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</si>
  <si>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</si>
  <si>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</si>
  <si>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</si>
  <si>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</si>
  <si>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</si>
  <si>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</si>
  <si>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</si>
  <si>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</si>
  <si>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</si>
  <si>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</si>
  <si>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</si>
  <si>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</si>
  <si>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</si>
  <si>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</si>
  <si>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</si>
  <si>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</si>
  <si>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</si>
  <si>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</si>
  <si>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</si>
  <si>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</si>
  <si>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</si>
  <si>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</si>
  <si>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</si>
  <si>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</si>
  <si>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</si>
  <si>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</si>
  <si>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</si>
  <si>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</si>
  <si>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</si>
  <si>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</si>
  <si>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</si>
  <si>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</si>
  <si>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</si>
  <si>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</si>
  <si>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</si>
  <si>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</si>
  <si>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</si>
  <si>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</si>
  <si>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</si>
  <si>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</si>
  <si>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</si>
  <si>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</si>
  <si>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</si>
  <si>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</si>
  <si>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</si>
  <si>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</si>
  <si>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</si>
  <si>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</si>
  <si>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</si>
  <si>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</si>
  <si>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</si>
  <si>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</si>
  <si>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</si>
  <si>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</si>
  <si>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</si>
  <si>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</si>
  <si>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</si>
  <si>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</si>
  <si>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</si>
  <si>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</si>
  <si>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</si>
  <si>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</si>
  <si>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</si>
  <si>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</si>
  <si>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</si>
  <si>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</si>
  <si>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</si>
  <si>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</si>
  <si>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</si>
  <si>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</si>
  <si>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</si>
  <si>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</si>
  <si>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</si>
  <si>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</si>
  <si>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</si>
  <si>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</si>
  <si>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</si>
  <si>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</si>
  <si>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</si>
  <si>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</si>
  <si>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</si>
  <si>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</si>
  <si>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</si>
  <si>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</si>
  <si>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</si>
  <si>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</si>
  <si>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</si>
  <si>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</si>
  <si>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</si>
  <si>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</si>
  <si>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</si>
  <si>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</si>
  <si>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</si>
  <si>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</si>
  <si>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</si>
  <si>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</si>
  <si>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</si>
  <si>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</si>
  <si>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</si>
  <si>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</si>
  <si>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</si>
  <si>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</si>
  <si>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</si>
  <si>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</si>
  <si>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</si>
  <si>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</si>
  <si>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</si>
  <si>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</si>
  <si>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</si>
  <si>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</si>
  <si>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</si>
  <si>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</si>
  <si>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</si>
  <si>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</si>
  <si>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</si>
  <si>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</si>
  <si>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</si>
  <si>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</si>
  <si>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</si>
  <si>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</si>
  <si>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</si>
  <si>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</si>
  <si>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</si>
  <si>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</si>
  <si>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</si>
  <si>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</si>
  <si>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</si>
  <si>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</si>
  <si>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</si>
  <si>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</si>
  <si>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</si>
  <si>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</si>
  <si>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</si>
  <si>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</si>
  <si>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</si>
  <si>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</si>
  <si>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</si>
  <si>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</si>
  <si>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</si>
  <si>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</si>
  <si>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</si>
  <si>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</si>
  <si>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</si>
  <si>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</si>
  <si>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</si>
  <si>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</si>
  <si>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</si>
  <si>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</si>
  <si>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</si>
  <si>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</si>
  <si>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</si>
  <si>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</si>
  <si>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</si>
  <si>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</si>
  <si>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</si>
  <si>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</si>
  <si>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</si>
  <si>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</si>
  <si>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</si>
  <si>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</si>
  <si>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</si>
  <si>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</si>
  <si>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</si>
  <si>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</si>
  <si>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</si>
  <si>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</si>
  <si>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</si>
  <si>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</si>
  <si>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</si>
  <si>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</si>
  <si>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</si>
  <si>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</si>
  <si>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</si>
  <si>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</si>
  <si>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</si>
  <si>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</si>
  <si>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</si>
  <si>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</si>
  <si>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</si>
  <si>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</si>
  <si>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</si>
  <si>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</si>
  <si>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</si>
  <si>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</si>
  <si>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</si>
  <si>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</si>
  <si>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</si>
  <si>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</si>
  <si>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</si>
  <si>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</si>
  <si>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</si>
  <si>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</si>
  <si>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</si>
  <si>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</si>
  <si>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</si>
  <si>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</si>
  <si>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</si>
  <si>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</si>
  <si>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</si>
  <si>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</si>
  <si>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</si>
  <si>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</si>
  <si>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</si>
  <si>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</si>
  <si>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</si>
  <si>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</si>
  <si>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</si>
  <si>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</si>
  <si>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</si>
  <si>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</si>
  <si>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</si>
  <si>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</si>
  <si>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</si>
  <si>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</si>
  <si>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</si>
  <si>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</si>
  <si>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</si>
  <si>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</si>
  <si>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</si>
  <si>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</si>
  <si>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</si>
  <si>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</si>
  <si>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</si>
  <si>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</si>
  <si>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</si>
  <si>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</si>
  <si>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</si>
  <si>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</si>
  <si>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</si>
  <si>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</si>
  <si>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</si>
  <si>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</si>
  <si>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</si>
  <si>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</si>
  <si>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</si>
  <si>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</si>
  <si>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</si>
  <si>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</si>
  <si>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</si>
  <si>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</si>
  <si>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</si>
  <si>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</si>
  <si>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</si>
  <si>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</si>
  <si>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</si>
  <si>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</si>
  <si>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</si>
  <si>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</si>
  <si>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</si>
  <si>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</si>
  <si>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</si>
  <si>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</si>
  <si>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</si>
  <si>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</si>
  <si>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</si>
  <si>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</si>
  <si>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</si>
  <si>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</si>
  <si>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</si>
  <si>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</si>
  <si>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</si>
  <si>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</si>
  <si>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</si>
  <si>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</si>
  <si>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</si>
  <si>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</si>
  <si>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</si>
  <si>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</si>
  <si>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</si>
  <si>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</si>
  <si>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</si>
  <si>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</si>
  <si>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</si>
  <si>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</si>
  <si>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</si>
  <si>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</si>
  <si>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</si>
  <si>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</si>
  <si>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</si>
  <si>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</si>
  <si>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</si>
  <si>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</si>
  <si>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</si>
  <si>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</si>
  <si>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</si>
  <si>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</si>
  <si>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</si>
  <si>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</si>
  <si>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</si>
  <si>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</si>
  <si>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</si>
  <si>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</si>
  <si>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</si>
  <si>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</si>
  <si>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</si>
  <si>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</si>
  <si>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</si>
  <si>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</si>
  <si>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</si>
  <si>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</si>
  <si>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</si>
  <si>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</si>
  <si>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</si>
  <si>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</si>
  <si>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</si>
  <si>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</si>
  <si>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</si>
  <si>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</si>
  <si>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</si>
  <si>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</si>
  <si>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</si>
  <si>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</si>
  <si>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</si>
  <si>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</si>
  <si>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</si>
  <si>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</si>
  <si>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</si>
  <si>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</si>
  <si>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</si>
  <si>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</si>
  <si>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</si>
  <si>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</si>
  <si>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</si>
  <si>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</si>
  <si>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</si>
  <si>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</si>
  <si>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</si>
  <si>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</si>
  <si>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</si>
  <si>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</si>
  <si>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</si>
  <si>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</si>
  <si>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</si>
  <si>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</si>
  <si>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</si>
  <si>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</si>
  <si>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</si>
  <si>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</si>
  <si>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</si>
  <si>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</si>
  <si>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</si>
  <si>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</si>
  <si>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</si>
  <si>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</si>
  <si>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</si>
  <si>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</si>
  <si>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</si>
  <si>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</si>
  <si>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</si>
  <si>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</si>
  <si>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</si>
  <si>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</si>
  <si>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</si>
  <si>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</si>
  <si>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</si>
  <si>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</si>
  <si>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</si>
  <si>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</si>
  <si>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</si>
  <si>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</si>
  <si>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</si>
  <si>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</si>
  <si>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</si>
  <si>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</si>
  <si>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</si>
  <si>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</si>
  <si>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</si>
  <si>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</si>
  <si>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</si>
  <si>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</si>
  <si>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</si>
  <si>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</si>
  <si>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</si>
  <si>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</si>
  <si>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</si>
  <si>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</si>
  <si>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</si>
  <si>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</si>
  <si>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</si>
  <si>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</si>
  <si>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</si>
  <si>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</si>
  <si>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</si>
  <si>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</si>
  <si>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</si>
  <si>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</si>
  <si>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</si>
  <si>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</si>
  <si>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</si>
  <si>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</si>
  <si>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</si>
  <si>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</si>
  <si>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</si>
  <si>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</si>
  <si>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</si>
  <si>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</si>
  <si>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</si>
  <si>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</si>
  <si>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</si>
  <si>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</si>
  <si>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</si>
  <si>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</si>
  <si>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</si>
  <si>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</si>
  <si>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</si>
  <si>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</si>
  <si>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</si>
  <si>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</si>
  <si>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</si>
  <si>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</si>
  <si>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</si>
  <si>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</si>
  <si>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</si>
  <si>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</si>
  <si>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</si>
  <si>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</si>
  <si>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</si>
  <si>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</si>
  <si>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</si>
  <si>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</si>
  <si>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</si>
  <si>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</si>
  <si>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</si>
  <si>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</si>
  <si>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</si>
  <si>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</si>
  <si>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</si>
  <si>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</si>
  <si>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</si>
  <si>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</si>
  <si>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</si>
  <si>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</si>
  <si>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</si>
  <si>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</si>
  <si>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</si>
  <si>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</si>
  <si>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</si>
  <si>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</si>
  <si>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</si>
  <si>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</si>
  <si>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</si>
  <si>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</si>
  <si>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</si>
  <si>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</si>
  <si>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</si>
  <si>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</si>
  <si>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</si>
  <si>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</si>
  <si>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</si>
  <si>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</si>
  <si>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</si>
  <si>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</si>
  <si>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</si>
  <si>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</si>
  <si>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</si>
  <si>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</si>
  <si>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</si>
  <si>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</si>
  <si>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</si>
  <si>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</si>
  <si>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</si>
  <si>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</si>
  <si>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</si>
  <si>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</si>
  <si>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</si>
  <si>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</si>
  <si>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</si>
  <si>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</si>
  <si>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</si>
  <si>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</si>
  <si>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</si>
  <si>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</si>
  <si>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</si>
  <si>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</si>
  <si>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</si>
  <si>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</si>
  <si>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</si>
  <si>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</si>
  <si>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</si>
  <si>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</si>
  <si>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</si>
  <si>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</si>
  <si>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</si>
  <si>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</si>
  <si>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</si>
  <si>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</si>
  <si>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</si>
  <si>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</si>
  <si>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</si>
  <si>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</si>
  <si>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</si>
  <si>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</si>
  <si>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</si>
  <si>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</si>
  <si>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</si>
  <si>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</si>
  <si>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</si>
  <si>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</si>
  <si>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</si>
  <si>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</si>
  <si>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</si>
  <si>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</si>
  <si>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</si>
  <si>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</si>
  <si>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</si>
  <si>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</si>
  <si>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</si>
  <si>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</si>
  <si>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</si>
  <si>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</si>
  <si>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</si>
  <si>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</si>
  <si>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</si>
  <si>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</si>
  <si>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</si>
  <si>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</si>
  <si>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</si>
  <si>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</si>
  <si>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</si>
  <si>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</si>
  <si>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</si>
  <si>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</si>
  <si>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</si>
  <si>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</si>
  <si>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</si>
  <si>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</si>
  <si>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</si>
  <si>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</si>
  <si>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</si>
  <si>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</si>
  <si>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</si>
  <si>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</si>
  <si>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</si>
  <si>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</si>
  <si>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</si>
  <si>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</si>
  <si>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</si>
  <si>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</si>
  <si>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</si>
  <si>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</si>
  <si>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</si>
  <si>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</si>
  <si>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</si>
  <si>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</si>
  <si>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</si>
  <si>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</si>
  <si>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</si>
  <si>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</si>
  <si>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</si>
  <si>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</si>
  <si>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</si>
  <si>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</si>
  <si>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</si>
  <si>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</si>
  <si>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</si>
  <si>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</si>
  <si>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</si>
  <si>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</si>
  <si>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</si>
  <si>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</si>
  <si>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</si>
  <si>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</si>
  <si>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</si>
  <si>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</si>
  <si>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</si>
  <si>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</si>
  <si>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</si>
  <si>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</si>
  <si>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</si>
  <si>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</si>
  <si>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</si>
  <si>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</si>
  <si>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</si>
  <si>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</si>
  <si>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</si>
  <si>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</si>
  <si>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</si>
  <si>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</si>
  <si>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</si>
  <si>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</si>
  <si>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</si>
  <si>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</si>
  <si>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</si>
  <si>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</si>
  <si>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</si>
  <si>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</si>
  <si>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</si>
  <si>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</si>
  <si>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</si>
  <si>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</si>
  <si>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</si>
  <si>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</si>
  <si>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</si>
  <si>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</si>
  <si>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</si>
  <si>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</si>
  <si>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</si>
  <si>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</si>
  <si>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</si>
  <si>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</si>
  <si>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</si>
  <si>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</si>
  <si>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</si>
  <si>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</si>
  <si>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</si>
  <si>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</si>
  <si>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</si>
  <si>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</si>
  <si>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</si>
  <si>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</si>
  <si>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</si>
  <si>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</si>
  <si>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</si>
  <si>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</si>
  <si>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</si>
  <si>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</si>
  <si>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</si>
  <si>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</si>
  <si>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</si>
  <si>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</si>
  <si>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</si>
  <si>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</si>
  <si>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</si>
  <si>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</si>
  <si>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</si>
  <si>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</si>
  <si>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</si>
  <si>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</si>
  <si>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</si>
  <si>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</si>
  <si>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</si>
  <si>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</si>
  <si>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</si>
  <si>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</si>
  <si>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</si>
  <si>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</si>
  <si>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</si>
  <si>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</si>
  <si>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</si>
  <si>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</si>
  <si>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</si>
  <si>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</si>
  <si>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</si>
  <si>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</si>
  <si>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</si>
  <si>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</si>
  <si>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</si>
  <si>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</si>
  <si>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</si>
  <si>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</si>
  <si>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</si>
  <si>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</si>
  <si>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</si>
  <si>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</si>
  <si>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</si>
  <si>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</si>
  <si>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</si>
  <si>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</si>
  <si>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</si>
  <si>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</si>
  <si>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</si>
  <si>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</si>
  <si>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</si>
  <si>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</si>
  <si>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</si>
  <si>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</si>
  <si>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</si>
  <si>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</si>
  <si>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</si>
  <si>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</si>
  <si>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</si>
  <si>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</si>
  <si>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</si>
  <si>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</si>
  <si>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</si>
  <si>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</si>
  <si>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</si>
  <si>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</si>
  <si>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</si>
  <si>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</si>
  <si>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</si>
  <si>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</si>
  <si>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</si>
  <si>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</si>
  <si>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</si>
  <si>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</si>
  <si>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</si>
  <si>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</si>
  <si>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</si>
  <si>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</si>
  <si>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</si>
  <si>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</si>
  <si>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</si>
  <si>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</si>
  <si>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</si>
  <si>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</si>
  <si>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</si>
  <si>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</si>
  <si>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</si>
  <si>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</si>
  <si>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</si>
  <si>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</si>
  <si>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</si>
  <si>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</si>
  <si>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</si>
  <si>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</si>
  <si>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</si>
  <si>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</si>
  <si>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</si>
  <si>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</si>
  <si>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</si>
  <si>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</si>
  <si>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</si>
  <si>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</si>
  <si>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</si>
  <si>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</si>
  <si>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</si>
  <si>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</si>
  <si>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</si>
  <si>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</si>
  <si>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</si>
  <si>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</si>
  <si>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</si>
  <si>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</si>
  <si>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</si>
  <si>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</si>
  <si>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</si>
  <si>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</si>
  <si>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</si>
  <si>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</si>
  <si>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</si>
  <si>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</si>
  <si>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</si>
  <si>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</si>
  <si>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</si>
  <si>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</si>
  <si>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</si>
  <si>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</si>
  <si>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</si>
  <si>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</si>
  <si>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</si>
  <si>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</si>
  <si>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</si>
  <si>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</si>
  <si>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</si>
  <si>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</si>
  <si>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</si>
  <si>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</si>
  <si>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</si>
  <si>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</si>
  <si>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</si>
  <si>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</si>
  <si>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</si>
  <si>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</si>
  <si>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</si>
  <si>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</si>
  <si>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</si>
  <si>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</si>
  <si>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</si>
  <si>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</si>
  <si>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</si>
  <si>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</si>
  <si>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</si>
  <si>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</si>
  <si>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</si>
  <si>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</si>
  <si>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</si>
  <si>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</si>
  <si>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</si>
  <si>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</si>
  <si>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</si>
  <si>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</si>
  <si>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</si>
  <si>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</si>
  <si>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</si>
  <si>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</si>
  <si>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</si>
  <si>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</si>
  <si>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</si>
  <si>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</si>
  <si>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</si>
  <si>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</si>
  <si>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</si>
  <si>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</si>
  <si>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</si>
  <si>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</si>
  <si>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</si>
  <si>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</si>
  <si>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</si>
  <si>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</si>
  <si>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</si>
  <si>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</si>
  <si>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</si>
  <si>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</si>
  <si>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</si>
  <si>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</si>
  <si>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</si>
  <si>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</si>
  <si>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</si>
  <si>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</si>
  <si>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</si>
  <si>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</si>
  <si>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</si>
  <si>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</si>
  <si>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</si>
  <si>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</si>
  <si>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</si>
  <si>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</si>
  <si>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</si>
  <si>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</si>
  <si>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</si>
  <si>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</si>
  <si>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</si>
  <si>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</si>
  <si>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</si>
  <si>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</si>
  <si>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</si>
  <si>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</si>
  <si>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</si>
  <si>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</si>
  <si>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</si>
  <si>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</si>
  <si>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</si>
  <si>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</si>
  <si>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</si>
  <si>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</si>
  <si>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</si>
  <si>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</si>
  <si>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</si>
  <si>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</si>
  <si>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</si>
  <si>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</si>
  <si>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</si>
  <si>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</si>
  <si>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</si>
  <si>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</si>
  <si>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</si>
  <si>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</si>
  <si>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</si>
  <si>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</si>
  <si>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</si>
  <si>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</si>
  <si>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</si>
  <si>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</si>
  <si>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</si>
  <si>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</si>
  <si>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</si>
  <si>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</si>
  <si>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</si>
  <si>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</si>
  <si>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</si>
  <si>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</si>
  <si>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</si>
  <si>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</si>
  <si>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</si>
  <si>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</si>
  <si>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</si>
  <si>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</si>
  <si>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</si>
  <si>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</si>
  <si>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</si>
  <si>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</si>
  <si>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</si>
  <si>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</si>
  <si>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</si>
  <si>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</si>
  <si>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</si>
  <si>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</si>
  <si>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</si>
  <si>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</si>
  <si>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</si>
  <si>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</si>
  <si>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</si>
  <si>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</si>
  <si>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</si>
  <si>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</si>
  <si>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</si>
  <si>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</si>
  <si>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</si>
  <si>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</si>
  <si>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</si>
  <si>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</si>
  <si>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</si>
  <si>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</si>
  <si>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</si>
  <si>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</si>
  <si>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</si>
  <si>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</si>
  <si>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</si>
  <si>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</si>
  <si>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</si>
  <si>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</si>
  <si>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</si>
  <si>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</si>
  <si>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</si>
  <si>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</si>
  <si>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</si>
  <si>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</si>
  <si>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</si>
  <si>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</si>
  <si>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</si>
  <si>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</si>
  <si>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</si>
  <si>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</si>
  <si>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</si>
  <si>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</si>
  <si>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</si>
  <si>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</si>
  <si>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</si>
  <si>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</si>
  <si>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</si>
  <si>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</si>
  <si>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</si>
  <si>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</si>
  <si>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</si>
  <si>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</si>
  <si>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</si>
  <si>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</si>
  <si>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</si>
  <si>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</si>
  <si>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</si>
  <si>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</si>
  <si>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</si>
  <si>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</si>
  <si>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</si>
  <si>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</si>
  <si>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</si>
  <si>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</si>
  <si>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</si>
  <si>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</si>
  <si>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</si>
  <si>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</si>
  <si>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</si>
  <si>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</si>
  <si>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</si>
  <si>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</si>
  <si>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</si>
  <si>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</si>
  <si>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</si>
  <si>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</si>
  <si>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</si>
  <si>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</si>
  <si>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</si>
  <si>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</si>
  <si>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</si>
  <si>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</si>
  <si>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</si>
  <si>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</si>
  <si>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</si>
  <si>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</si>
  <si>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</si>
  <si>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</si>
  <si>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</si>
  <si>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</si>
  <si>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</si>
  <si>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</si>
  <si>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</si>
  <si>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</si>
  <si>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</si>
  <si>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</si>
  <si>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</si>
  <si>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</si>
  <si>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</si>
  <si>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</si>
  <si>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</si>
  <si>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</si>
  <si>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</si>
  <si>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</si>
  <si>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</si>
  <si>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</si>
  <si>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</si>
  <si>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</si>
  <si>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</si>
  <si>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</si>
  <si>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</si>
  <si>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</si>
  <si>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</si>
  <si>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</si>
  <si>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</si>
  <si>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</si>
  <si>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</si>
  <si>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</si>
  <si>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</si>
  <si>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</si>
  <si>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</si>
  <si>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</si>
  <si>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</si>
  <si>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</si>
  <si>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</si>
  <si>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</si>
  <si>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</si>
  <si>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</si>
  <si>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</si>
  <si>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</si>
  <si>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</si>
  <si>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</si>
  <si>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</si>
  <si>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</si>
  <si>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</si>
  <si>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</si>
  <si>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</si>
  <si>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</si>
  <si>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</si>
  <si>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</si>
  <si>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</si>
  <si>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</si>
  <si>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</si>
  <si>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</si>
  <si>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</si>
  <si>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</si>
  <si>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</si>
  <si>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</si>
  <si>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</si>
  <si>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</si>
  <si>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</si>
  <si>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</si>
  <si>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</si>
  <si>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</si>
  <si>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</si>
  <si>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</si>
  <si>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</si>
  <si>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</si>
  <si>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</si>
  <si>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</si>
  <si>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</si>
  <si>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</si>
  <si>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</si>
  <si>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</si>
  <si>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</si>
  <si>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</si>
  <si>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</si>
  <si>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</si>
  <si>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</si>
  <si>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</si>
  <si>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</si>
  <si>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</si>
  <si>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</si>
  <si>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</si>
  <si>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</si>
  <si>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</si>
  <si>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</si>
  <si>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</si>
  <si>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</si>
  <si>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</si>
  <si>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</si>
  <si>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</si>
  <si>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</si>
  <si>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</si>
  <si>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</si>
  <si>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</si>
  <si>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</si>
  <si>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</si>
  <si>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</si>
  <si>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</si>
  <si>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</si>
  <si>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</si>
  <si>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</si>
  <si>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</si>
  <si>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</si>
  <si>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</si>
  <si>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</si>
  <si>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</si>
  <si>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</si>
  <si>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</si>
  <si>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</si>
  <si>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</si>
  <si>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</si>
  <si>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</si>
  <si>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</si>
  <si>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</si>
  <si>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</si>
  <si>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</si>
  <si>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</si>
  <si>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</si>
  <si>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</si>
  <si>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</si>
  <si>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</si>
  <si>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</si>
  <si>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</si>
  <si>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</si>
  <si>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</si>
  <si>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</si>
  <si>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</si>
  <si>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</si>
  <si>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</si>
  <si>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</si>
  <si>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</si>
  <si>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</si>
  <si>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</si>
  <si>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</si>
  <si>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</si>
  <si>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</si>
  <si>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</si>
  <si>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</si>
  <si>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</si>
  <si>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</si>
  <si>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</si>
  <si>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</si>
  <si>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</si>
  <si>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</si>
  <si>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</si>
  <si>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</si>
  <si>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</si>
  <si>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</si>
  <si>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</si>
  <si>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</si>
  <si>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</si>
  <si>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</si>
  <si>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</si>
  <si>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</si>
  <si>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</si>
  <si>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</si>
  <si>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</si>
  <si>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</si>
  <si>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</si>
  <si>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</si>
  <si>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</si>
  <si>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</si>
  <si>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</si>
  <si>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</si>
  <si>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</si>
  <si>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</si>
  <si>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</si>
  <si>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</si>
  <si>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</si>
  <si>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</si>
  <si>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</si>
  <si>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</si>
  <si>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</si>
  <si>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</si>
  <si>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</si>
  <si>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</si>
  <si>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</si>
  <si>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</si>
  <si>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</si>
  <si>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</si>
  <si>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</si>
  <si>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</si>
  <si>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</si>
  <si>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</si>
  <si>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</si>
  <si>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</si>
  <si>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</si>
  <si>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</si>
  <si>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</si>
  <si>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</si>
  <si>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</si>
  <si>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</si>
  <si>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</si>
  <si>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</si>
  <si>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</si>
  <si>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</si>
  <si>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</si>
  <si>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</si>
  <si>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</si>
  <si>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</si>
  <si>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</si>
  <si>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</si>
  <si>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</si>
  <si>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</si>
  <si>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</si>
  <si>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</si>
  <si>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</si>
  <si>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</si>
  <si>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</si>
  <si>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</si>
  <si>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</si>
  <si>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</si>
  <si>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</si>
  <si>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</si>
  <si>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</si>
  <si>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</si>
  <si>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</si>
  <si>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</si>
  <si>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</si>
  <si>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</si>
  <si>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</si>
  <si>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</si>
  <si>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</si>
  <si>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</si>
  <si>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</si>
  <si>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</si>
  <si>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</si>
  <si>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</si>
  <si>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</si>
  <si>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</si>
  <si>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</si>
  <si>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</si>
  <si>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</si>
  <si>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</si>
  <si>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</si>
  <si>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</si>
  <si>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</si>
  <si>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</si>
  <si>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</si>
  <si>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</si>
  <si>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</si>
  <si>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</si>
  <si>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</si>
  <si>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</si>
  <si>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</si>
  <si>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</si>
  <si>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</si>
  <si>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</si>
  <si>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</si>
  <si>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</si>
  <si>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</si>
  <si>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</si>
  <si>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</si>
  <si>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</si>
  <si>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</si>
  <si>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</si>
  <si>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</si>
  <si>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</si>
  <si>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</si>
  <si>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</si>
  <si>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</si>
  <si>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</si>
  <si>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</si>
  <si>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</si>
  <si>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</si>
  <si>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</si>
  <si>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</si>
  <si>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</si>
  <si>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</si>
  <si>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</si>
  <si>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</si>
  <si>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</si>
  <si>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</si>
  <si>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</si>
  <si>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</si>
  <si>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</si>
  <si>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</si>
  <si>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</si>
  <si>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</si>
  <si>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</si>
  <si>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</si>
  <si>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</si>
  <si>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</si>
  <si>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</si>
  <si>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</si>
  <si>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</si>
  <si>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</si>
  <si>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</si>
  <si>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</si>
  <si>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</si>
  <si>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</si>
  <si>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</si>
  <si>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</si>
  <si>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</si>
  <si>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</si>
  <si>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</si>
  <si>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</si>
  <si>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</si>
  <si>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</si>
  <si>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</si>
  <si>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</si>
  <si>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</si>
  <si>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</si>
  <si>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</si>
  <si>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</si>
  <si>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</si>
  <si>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</si>
  <si>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</si>
  <si>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</si>
  <si>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</si>
  <si>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</si>
  <si>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</si>
  <si>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</si>
  <si>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</si>
  <si>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</si>
  <si>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</si>
  <si>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</si>
  <si>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</si>
  <si>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</si>
  <si>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</si>
  <si>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</si>
  <si>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</si>
  <si>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</si>
  <si>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</si>
  <si>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</si>
  <si>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</si>
  <si>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</si>
  <si>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</si>
  <si>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</si>
  <si>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</si>
  <si>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</si>
  <si>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</si>
  <si>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</si>
  <si>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</si>
  <si>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</si>
  <si>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</si>
  <si>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</si>
  <si>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</si>
  <si>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</si>
  <si>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</si>
  <si>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</si>
  <si>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</si>
  <si>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</si>
  <si>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</si>
  <si>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</si>
  <si>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</si>
  <si>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</si>
  <si>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</si>
  <si>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</si>
  <si>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</si>
  <si>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</si>
  <si>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</si>
  <si>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</si>
  <si>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</si>
  <si>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</si>
  <si>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</si>
  <si>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</si>
  <si>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</si>
  <si>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</si>
  <si>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</si>
  <si>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</si>
  <si>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</si>
  <si>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</si>
  <si>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</si>
  <si>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</si>
  <si>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</si>
  <si>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</si>
  <si>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</si>
  <si>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</si>
  <si>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</si>
  <si>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</si>
  <si>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</si>
  <si>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</si>
  <si>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</si>
  <si>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</si>
  <si>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</si>
  <si>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</si>
  <si>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</si>
  <si>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</si>
  <si>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</si>
  <si>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</si>
  <si>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</si>
  <si>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</si>
  <si>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</si>
  <si>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</si>
  <si>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</si>
  <si>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</si>
  <si>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</si>
  <si>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</si>
  <si>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</si>
  <si>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</si>
  <si>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</si>
  <si>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</si>
  <si>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</si>
  <si>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</si>
  <si>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</si>
  <si>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</si>
  <si>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</si>
  <si>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</si>
  <si>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</si>
  <si>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</si>
  <si>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</si>
  <si>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</si>
  <si>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</si>
  <si>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</si>
  <si>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</si>
  <si>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</si>
  <si>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</si>
  <si>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</si>
  <si>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</si>
  <si>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</si>
  <si>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</si>
  <si>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</si>
  <si>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</si>
  <si>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</si>
  <si>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</si>
  <si>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</si>
  <si>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</si>
  <si>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</si>
  <si>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</si>
  <si>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</si>
  <si>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</si>
  <si>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</si>
  <si>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</si>
  <si>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</si>
  <si>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</si>
  <si>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</si>
  <si>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</si>
  <si>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</si>
  <si>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</si>
  <si>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</si>
  <si>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</si>
  <si>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</si>
  <si>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</si>
  <si>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</si>
  <si>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</si>
  <si>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</si>
  <si>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</si>
  <si>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</si>
  <si>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</si>
  <si>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</si>
  <si>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</si>
  <si>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</si>
  <si>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</si>
  <si>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</si>
  <si>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</si>
  <si>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</si>
  <si>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</si>
  <si>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</si>
  <si>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</si>
  <si>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</si>
  <si>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</si>
  <si>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</si>
  <si>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</si>
  <si>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</si>
  <si>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</si>
  <si>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</si>
  <si>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</si>
  <si>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</si>
  <si>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</si>
  <si>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</si>
  <si>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</si>
  <si>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</si>
  <si>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</si>
  <si>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</si>
  <si>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</si>
  <si>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</si>
  <si>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</si>
  <si>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</si>
  <si>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</si>
  <si>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</si>
  <si>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</si>
  <si>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</si>
  <si>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</si>
  <si>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</si>
  <si>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</si>
  <si>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</si>
  <si>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</si>
  <si>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</si>
  <si>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</si>
  <si>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</si>
  <si>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</si>
  <si>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</si>
  <si>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</si>
  <si>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</si>
  <si>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</si>
  <si>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</si>
  <si>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</si>
  <si>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</si>
  <si>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</si>
  <si>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</si>
  <si>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</si>
  <si>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</si>
  <si>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</si>
  <si>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</si>
  <si>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</si>
  <si>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</si>
  <si>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</si>
  <si>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</si>
  <si>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</si>
  <si>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</si>
  <si>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</si>
  <si>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</si>
  <si>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</si>
  <si>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</si>
  <si>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</si>
  <si>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</si>
  <si>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</si>
  <si>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</si>
  <si>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</si>
  <si>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</si>
  <si>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</si>
  <si>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</si>
  <si>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</si>
  <si>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</si>
  <si>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</si>
  <si>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</si>
  <si>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</si>
  <si>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</si>
  <si>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</si>
  <si>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</si>
  <si>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</si>
  <si>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</si>
  <si>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</si>
  <si>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</si>
  <si>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</si>
  <si>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</si>
  <si>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</si>
  <si>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</si>
  <si>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</si>
  <si>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</si>
  <si>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</si>
  <si>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</si>
  <si>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</si>
  <si>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</si>
  <si>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</si>
  <si>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</si>
  <si>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</si>
  <si>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</si>
  <si>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</si>
  <si>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</si>
  <si>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</si>
  <si>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</si>
  <si>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</si>
  <si>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</si>
  <si>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</si>
  <si>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</si>
  <si>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</si>
  <si>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</si>
  <si>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</si>
  <si>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</si>
  <si>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</si>
  <si>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</si>
  <si>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</si>
  <si>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</si>
  <si>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</si>
  <si>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</si>
  <si>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</si>
  <si>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</si>
  <si>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</si>
  <si>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</si>
  <si>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</si>
  <si>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</si>
  <si>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</si>
  <si>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</si>
  <si>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</si>
  <si>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</si>
  <si>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</si>
  <si>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</si>
  <si>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</si>
  <si>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</si>
  <si>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</si>
  <si>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</si>
  <si>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</si>
  <si>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</si>
  <si>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</si>
  <si>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</si>
  <si>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</si>
  <si>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</si>
  <si>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</si>
  <si>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</si>
  <si>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</si>
  <si>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</si>
  <si>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</si>
  <si>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</si>
  <si>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</si>
  <si>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</si>
  <si>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</si>
  <si>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</si>
  <si>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</si>
  <si>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</si>
  <si>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</si>
  <si>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</si>
  <si>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</si>
  <si>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</si>
  <si>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</si>
  <si>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</si>
  <si>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</si>
  <si>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</si>
  <si>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</si>
  <si>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</si>
  <si>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</si>
  <si>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</si>
  <si>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</si>
  <si>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</si>
  <si>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</si>
  <si>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</si>
  <si>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</si>
  <si>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</si>
  <si>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</si>
  <si>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</si>
  <si>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</si>
  <si>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</si>
  <si>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</si>
  <si>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</si>
  <si>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</si>
  <si>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</si>
  <si>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</si>
  <si>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</si>
  <si>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</si>
  <si>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</si>
  <si>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</si>
  <si>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</si>
  <si>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</si>
  <si>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</si>
  <si>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</si>
  <si>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</si>
  <si>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</si>
  <si>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</si>
  <si>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</si>
  <si>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</si>
  <si>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</si>
  <si>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</si>
  <si>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</si>
  <si>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</si>
  <si>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</si>
  <si>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</si>
  <si>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</si>
  <si>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</si>
  <si>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</si>
  <si>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</si>
  <si>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</si>
  <si>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</si>
  <si>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</si>
  <si>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</si>
  <si>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</si>
  <si>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</si>
  <si>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</si>
  <si>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</si>
  <si>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</si>
  <si>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</si>
  <si>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</si>
  <si>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</si>
  <si>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</si>
  <si>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</si>
  <si>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</si>
  <si>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</si>
  <si>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</si>
  <si>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</si>
  <si>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</si>
  <si>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</si>
  <si>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</si>
  <si>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</si>
  <si>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</si>
  <si>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</si>
  <si>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</si>
  <si>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</si>
  <si>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</si>
  <si>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</si>
  <si>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</si>
  <si>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</si>
  <si>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</si>
  <si>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</si>
  <si>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</si>
  <si>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</si>
  <si>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</si>
  <si>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</si>
  <si>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</si>
  <si>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</si>
  <si>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</si>
  <si>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</si>
  <si>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</si>
  <si>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</si>
  <si>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</si>
  <si>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</si>
  <si>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</si>
  <si>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</si>
  <si>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</si>
  <si>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</si>
  <si>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</si>
  <si>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</si>
  <si>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</si>
  <si>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</si>
  <si>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</si>
  <si>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</si>
  <si>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</si>
  <si>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</si>
  <si>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</si>
  <si>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</si>
  <si>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</si>
  <si>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</si>
  <si>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</si>
  <si>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</si>
  <si>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</si>
  <si>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</si>
  <si>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</si>
  <si>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</si>
  <si>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</si>
  <si>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</si>
  <si>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</si>
  <si>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</si>
  <si>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</si>
  <si>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</si>
  <si>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</si>
  <si>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</si>
  <si>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</si>
  <si>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</si>
  <si>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</si>
  <si>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</si>
  <si>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</si>
  <si>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</si>
  <si>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</si>
  <si>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</si>
  <si>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</si>
  <si>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</si>
  <si>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</si>
  <si>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</si>
  <si>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</si>
  <si>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</si>
  <si>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</si>
  <si>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</si>
  <si>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</si>
  <si>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</si>
  <si>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</si>
  <si>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</si>
  <si>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</si>
  <si>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</si>
  <si>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</si>
  <si>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</si>
  <si>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</si>
  <si>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</si>
  <si>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</si>
  <si>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</si>
  <si>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</si>
  <si>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</si>
  <si>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</si>
  <si>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</si>
  <si>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</si>
  <si>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</si>
  <si>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</si>
  <si>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</si>
  <si>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</si>
  <si>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</si>
  <si>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</si>
  <si>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</si>
  <si>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</si>
  <si>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</si>
  <si>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</si>
  <si>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</si>
  <si>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</si>
  <si>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</si>
  <si>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</si>
  <si>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</si>
  <si>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</si>
  <si>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</si>
  <si>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</si>
  <si>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</si>
  <si>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</si>
  <si>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</si>
  <si>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</si>
  <si>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</si>
  <si>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</si>
  <si>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</si>
  <si>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</si>
  <si>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</si>
  <si>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</si>
  <si>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</si>
  <si>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</si>
  <si>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</si>
  <si>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</si>
  <si>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</si>
  <si>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</si>
  <si>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</si>
  <si>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</si>
  <si>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</si>
  <si>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</si>
  <si>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</si>
  <si>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</si>
  <si>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</si>
  <si>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</si>
  <si>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</si>
  <si>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</si>
  <si>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</si>
  <si>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</si>
  <si>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</si>
  <si>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</si>
  <si>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</si>
  <si>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</si>
  <si>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</si>
  <si>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</si>
  <si>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</si>
  <si>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</si>
  <si>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</si>
  <si>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</si>
  <si>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</si>
  <si>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</si>
  <si>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</si>
  <si>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</si>
  <si>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</si>
  <si>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</si>
  <si>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</si>
  <si>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</si>
  <si>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</si>
  <si>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</si>
  <si>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</si>
  <si>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</si>
  <si>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</si>
  <si>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</si>
  <si>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</si>
  <si>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</si>
  <si>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</si>
  <si>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</si>
  <si>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</si>
  <si>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</si>
  <si>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</si>
  <si>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</si>
  <si>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</si>
  <si>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</si>
  <si>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</si>
  <si>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</si>
  <si>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</si>
  <si>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</si>
  <si>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</si>
  <si>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</si>
  <si>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</si>
  <si>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</si>
  <si>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</si>
  <si>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</si>
  <si>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</si>
  <si>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</si>
  <si>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</si>
  <si>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</si>
  <si>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</si>
  <si>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</si>
  <si>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</si>
  <si>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</si>
  <si>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</si>
  <si>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</si>
  <si>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</si>
  <si>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</si>
  <si>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</si>
  <si>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</si>
  <si>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</si>
  <si>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</si>
  <si>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</si>
  <si>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</si>
  <si>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</si>
  <si>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</si>
  <si>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</si>
  <si>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</si>
  <si>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</si>
  <si>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</si>
  <si>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</si>
  <si>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</si>
  <si>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</si>
  <si>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</si>
  <si>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</si>
  <si>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</si>
  <si>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</si>
  <si>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</si>
  <si>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</si>
  <si>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</si>
  <si>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</si>
  <si>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</si>
  <si>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</si>
  <si>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</si>
  <si>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</si>
  <si>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</si>
  <si>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</si>
  <si>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</si>
  <si>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</si>
  <si>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</si>
  <si>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</si>
  <si>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</si>
  <si>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</si>
  <si>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</si>
  <si>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</si>
  <si>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</si>
  <si>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</si>
  <si>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</si>
  <si>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</si>
  <si>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</si>
  <si>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</si>
  <si>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</si>
  <si>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</si>
  <si>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</si>
  <si>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</si>
  <si>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</si>
  <si>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</si>
  <si>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</si>
  <si>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</si>
  <si>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</si>
  <si>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</si>
  <si>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</si>
  <si>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</si>
  <si>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</si>
  <si>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</si>
  <si>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</si>
  <si>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</si>
  <si>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</si>
  <si>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</si>
  <si>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</si>
  <si>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</si>
  <si>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</si>
  <si>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</si>
  <si>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</si>
  <si>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</si>
  <si>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</si>
  <si>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</si>
  <si>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</si>
  <si>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</si>
  <si>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</si>
  <si>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</si>
  <si>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</si>
  <si>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</si>
  <si>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</si>
  <si>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</si>
  <si>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</si>
  <si>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</si>
  <si>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</si>
  <si>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</si>
  <si>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</si>
  <si>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</si>
  <si>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</si>
  <si>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</si>
  <si>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</si>
  <si>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</si>
  <si>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</si>
  <si>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</si>
  <si>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</si>
  <si>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</si>
  <si>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</si>
  <si>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</si>
  <si>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</si>
  <si>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</si>
  <si>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</si>
  <si>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</si>
  <si>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</si>
  <si>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</si>
  <si>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</si>
  <si>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</si>
  <si>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</si>
  <si>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</si>
  <si>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</si>
  <si>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</si>
  <si>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</si>
  <si>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</si>
  <si>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</si>
  <si>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</si>
  <si>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</si>
  <si>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</si>
  <si>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</si>
  <si>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</si>
  <si>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</si>
  <si>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</si>
  <si>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</si>
  <si>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</si>
  <si>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</si>
  <si>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</si>
  <si>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</si>
  <si>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</si>
  <si>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</si>
  <si>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</si>
  <si>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</si>
  <si>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</si>
  <si>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</si>
  <si>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</si>
  <si>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</si>
  <si>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</si>
  <si>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</si>
  <si>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</si>
  <si>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</si>
  <si>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</si>
  <si>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</si>
  <si>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</si>
  <si>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</si>
  <si>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</si>
  <si>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</si>
  <si>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</si>
  <si>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</si>
  <si>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</si>
  <si>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</si>
  <si>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</si>
  <si>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</si>
  <si>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</si>
  <si>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</si>
  <si>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</si>
  <si>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</si>
  <si>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</si>
  <si>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</si>
  <si>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</si>
  <si>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</si>
  <si>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</si>
  <si>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</si>
  <si>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</si>
  <si>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</si>
  <si>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</si>
  <si>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</si>
  <si>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</si>
  <si>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</si>
  <si>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</si>
  <si>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</si>
  <si>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</si>
  <si>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</si>
  <si>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</si>
  <si>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</si>
  <si>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</si>
  <si>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</si>
  <si>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</si>
  <si>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</si>
  <si>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</si>
  <si>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</si>
  <si>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</si>
  <si>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</si>
  <si>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</si>
  <si>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</si>
  <si>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</si>
  <si>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</si>
  <si>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</si>
  <si>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</si>
  <si>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</si>
  <si>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</si>
  <si>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</si>
  <si>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</si>
  <si>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</si>
  <si>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</si>
  <si>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</si>
  <si>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</si>
  <si>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</si>
  <si>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</si>
  <si>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</si>
  <si>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</si>
  <si>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</si>
  <si>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</si>
  <si>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</si>
  <si>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</si>
  <si>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</si>
  <si>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</si>
  <si>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</si>
  <si>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</si>
  <si>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</si>
  <si>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</si>
  <si>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</si>
  <si>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</si>
  <si>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</si>
  <si>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</si>
  <si>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</si>
  <si>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</si>
  <si>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</si>
  <si>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</si>
  <si>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</si>
  <si>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</si>
  <si>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</si>
  <si>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</si>
  <si>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</si>
  <si>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</si>
  <si>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</si>
  <si>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</si>
  <si>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</si>
  <si>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</si>
  <si>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</si>
  <si>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</si>
  <si>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</si>
  <si>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</si>
  <si>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</si>
  <si>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</si>
  <si>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</si>
  <si>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</si>
  <si>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</si>
  <si>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</si>
  <si>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</si>
  <si>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</si>
  <si>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</si>
  <si>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</si>
  <si>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</si>
  <si>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</si>
  <si>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</si>
  <si>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</si>
  <si>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</si>
  <si>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</si>
  <si>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</si>
  <si>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</si>
  <si>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</si>
  <si>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</si>
  <si>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</si>
  <si>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</si>
  <si>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</si>
  <si>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</si>
  <si>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</si>
  <si>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</si>
  <si>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</si>
  <si>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</si>
  <si>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</si>
  <si>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</si>
  <si>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</si>
  <si>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</si>
  <si>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</si>
  <si>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</si>
  <si>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</si>
  <si>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</si>
  <si>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</si>
  <si>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</si>
  <si>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</si>
  <si>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</si>
  <si>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</si>
  <si>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</si>
  <si>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</si>
  <si>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</si>
  <si>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</si>
  <si>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</si>
  <si>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</si>
  <si>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</si>
  <si>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</si>
  <si>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</si>
  <si>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</si>
  <si>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</si>
  <si>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</si>
  <si>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</si>
  <si>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</si>
  <si>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</si>
  <si>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</si>
  <si>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</si>
  <si>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</si>
  <si>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</si>
  <si>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</si>
  <si>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</si>
  <si>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</si>
  <si>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</si>
  <si>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</si>
  <si>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</si>
  <si>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</si>
  <si>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</si>
  <si>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</si>
  <si>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</si>
  <si>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</si>
  <si>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</si>
  <si>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</si>
  <si>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</si>
  <si>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</si>
  <si>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</si>
  <si>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</si>
  <si>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</si>
  <si>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</si>
  <si>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</si>
  <si>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</si>
  <si>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</si>
  <si>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</si>
  <si>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</si>
  <si>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</si>
  <si>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</si>
  <si>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</si>
  <si>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</si>
  <si>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</si>
  <si>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</si>
  <si>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</si>
  <si>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</si>
  <si>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</si>
  <si>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</si>
  <si>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</si>
  <si>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</si>
  <si>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</si>
  <si>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</si>
  <si>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</si>
  <si>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</si>
  <si>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</si>
  <si>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</si>
  <si>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</si>
  <si>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</si>
  <si>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</si>
  <si>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</si>
  <si>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</si>
  <si>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</si>
  <si>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</si>
  <si>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</si>
  <si>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</si>
  <si>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</si>
  <si>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</si>
  <si>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</si>
  <si>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</si>
  <si>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</si>
  <si>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</si>
  <si>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</si>
  <si>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</si>
  <si>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</si>
  <si>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</si>
  <si>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</si>
  <si>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</si>
  <si>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</si>
  <si>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</si>
  <si>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</si>
  <si>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</si>
  <si>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</si>
  <si>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</si>
  <si>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</si>
  <si>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</si>
  <si>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</si>
  <si>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</si>
  <si>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</si>
  <si>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</si>
  <si>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</si>
  <si>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</si>
  <si>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</si>
  <si>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</si>
  <si>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</si>
  <si>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</si>
  <si>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</si>
  <si>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</si>
  <si>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</si>
  <si>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</si>
  <si>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</si>
  <si>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</si>
  <si>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</si>
  <si>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</si>
  <si>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</si>
  <si>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</si>
  <si>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</si>
  <si>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</si>
  <si>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</si>
  <si>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</si>
  <si>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</si>
  <si>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</si>
  <si>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</si>
  <si>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</si>
  <si>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</si>
  <si>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</si>
  <si>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</si>
  <si>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</si>
  <si>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</si>
  <si>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</si>
  <si>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</si>
  <si>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</si>
  <si>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</si>
  <si>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</si>
  <si>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</si>
  <si>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</si>
  <si>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</si>
  <si>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</si>
  <si>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</si>
  <si>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</si>
  <si>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</si>
  <si>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</si>
  <si>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</si>
  <si>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</si>
  <si>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</si>
  <si>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</si>
  <si>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</si>
  <si>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</si>
  <si>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</si>
  <si>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</si>
  <si>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</si>
  <si>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</si>
  <si>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</si>
  <si>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</si>
  <si>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</si>
  <si>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</si>
  <si>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</si>
  <si>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</si>
  <si>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</si>
  <si>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</si>
  <si>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</si>
  <si>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</si>
  <si>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</si>
  <si>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</si>
  <si>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</si>
  <si>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</si>
  <si>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</si>
  <si>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</si>
  <si>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</si>
  <si>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</si>
  <si>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</si>
  <si>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</si>
  <si>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</si>
  <si>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</si>
  <si>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</si>
  <si>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</si>
  <si>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</si>
  <si>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</si>
  <si>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</si>
  <si>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</si>
  <si>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</si>
  <si>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</si>
  <si>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</si>
  <si>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</si>
  <si>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</si>
  <si>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</si>
  <si>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</si>
  <si>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</si>
  <si>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</si>
  <si>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</si>
  <si>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</si>
  <si>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</si>
  <si>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</si>
  <si>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</si>
  <si>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</si>
  <si>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</si>
  <si>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</si>
  <si>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</si>
  <si>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</si>
  <si>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</si>
  <si>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</si>
  <si>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</si>
  <si>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</si>
  <si>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</si>
  <si>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</si>
  <si>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</si>
  <si>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</si>
  <si>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</si>
  <si>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</si>
  <si>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</si>
  <si>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</si>
  <si>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</si>
  <si>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</si>
  <si>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</si>
  <si>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</si>
  <si>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</si>
  <si>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</si>
  <si>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</si>
  <si>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</si>
  <si>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</si>
  <si>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</si>
  <si>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</si>
  <si>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</si>
  <si>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</si>
  <si>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</si>
  <si>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</si>
  <si>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</si>
  <si>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</si>
  <si>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</si>
  <si>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</si>
  <si>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</si>
  <si>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</si>
  <si>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</si>
  <si>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</si>
  <si>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</si>
  <si>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</si>
  <si>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</si>
  <si>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</si>
  <si>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</si>
  <si>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</si>
  <si>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</si>
  <si>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</si>
  <si>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</si>
  <si>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</si>
  <si>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</si>
  <si>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</si>
  <si>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</si>
  <si>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</si>
  <si>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</si>
  <si>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</si>
  <si>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</si>
  <si>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</si>
  <si>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</si>
  <si>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</si>
  <si>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</si>
  <si>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</si>
  <si>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</si>
  <si>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</si>
  <si>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</si>
  <si>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</si>
  <si>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</si>
  <si>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</si>
  <si>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</si>
  <si>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</si>
  <si>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</si>
  <si>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</si>
  <si>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</si>
  <si>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</si>
  <si>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</si>
  <si>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</si>
  <si>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</si>
  <si>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</si>
  <si>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</si>
  <si>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</si>
  <si>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</si>
  <si>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</si>
  <si>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</si>
  <si>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</si>
  <si>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</si>
  <si>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</si>
  <si>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</si>
  <si>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</si>
  <si>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</si>
  <si>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</si>
  <si>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</si>
  <si>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</si>
  <si>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</si>
  <si>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</si>
  <si>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</si>
  <si>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</si>
  <si>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</si>
  <si>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</si>
  <si>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</si>
  <si>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</si>
  <si>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</si>
  <si>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</si>
  <si>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</si>
  <si>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</si>
  <si>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</si>
  <si>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</si>
  <si>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</si>
  <si>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</si>
  <si>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</si>
  <si>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</si>
  <si>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</si>
  <si>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</si>
  <si>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</si>
  <si>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</si>
  <si>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</si>
  <si>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</si>
  <si>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</si>
  <si>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</si>
  <si>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</si>
  <si>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</si>
  <si>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</si>
  <si>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</si>
  <si>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</si>
  <si>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</si>
  <si>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</si>
  <si>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</si>
  <si>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</si>
  <si>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</si>
  <si>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</si>
  <si>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</si>
  <si>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</si>
  <si>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</si>
  <si>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</si>
  <si>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</si>
  <si>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</si>
  <si>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</si>
  <si>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</si>
  <si>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</si>
  <si>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</si>
  <si>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</si>
  <si>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</si>
  <si>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</si>
  <si>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</si>
  <si>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</si>
  <si>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</si>
  <si>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</si>
  <si>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</si>
  <si>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</si>
  <si>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</si>
  <si>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</si>
  <si>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</si>
  <si>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</si>
  <si>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</si>
  <si>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</si>
  <si>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</si>
  <si>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</si>
  <si>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</si>
  <si>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</si>
  <si>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</si>
  <si>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</si>
  <si>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</si>
  <si>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</si>
  <si>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</si>
  <si>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</si>
  <si>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</si>
  <si>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</si>
  <si>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</si>
  <si>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</si>
  <si>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</si>
  <si>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</si>
  <si>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</si>
  <si>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</si>
  <si>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</si>
  <si>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</si>
  <si>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</si>
  <si>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</si>
  <si>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</si>
  <si>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</si>
  <si>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</si>
  <si>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</si>
  <si>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</si>
  <si>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</si>
  <si>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</si>
  <si>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</si>
  <si>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</si>
  <si>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</si>
  <si>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</si>
  <si>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</si>
  <si>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</si>
  <si>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</si>
  <si>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</si>
  <si>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</si>
  <si>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</si>
  <si>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</si>
  <si>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</si>
  <si>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</si>
  <si>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</si>
  <si>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</si>
  <si>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</si>
  <si>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</si>
  <si>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</si>
  <si>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</si>
  <si>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</si>
  <si>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</si>
  <si>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</si>
  <si>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</si>
  <si>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</si>
  <si>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</si>
  <si>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</si>
  <si>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</si>
  <si>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</si>
  <si>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</si>
  <si>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</si>
  <si>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</si>
  <si>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</si>
  <si>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</si>
  <si>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</si>
  <si>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</si>
  <si>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</si>
  <si>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</si>
  <si>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</si>
  <si>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</si>
  <si>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</si>
  <si>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</si>
  <si>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</si>
  <si>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</si>
  <si>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</si>
  <si>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</si>
  <si>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</si>
  <si>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</si>
  <si>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</si>
  <si>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</si>
  <si>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</si>
  <si>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</si>
  <si>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</si>
  <si>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</si>
  <si>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</si>
  <si>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</si>
  <si>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</si>
  <si>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</si>
  <si>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</si>
  <si>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</si>
  <si>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</si>
  <si>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</si>
  <si>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</si>
  <si>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</si>
  <si>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</si>
  <si>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</si>
  <si>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</si>
  <si>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</si>
  <si>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</si>
  <si>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</si>
  <si>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</si>
  <si>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</si>
  <si>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</si>
  <si>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</si>
  <si>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</si>
  <si>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</si>
  <si>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</si>
  <si>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</si>
  <si>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</si>
  <si>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</si>
  <si>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</si>
  <si>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</si>
  <si>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</si>
  <si>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</si>
  <si>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</si>
  <si>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</si>
  <si>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</si>
  <si>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</si>
  <si>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</si>
  <si>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</si>
  <si>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</si>
  <si>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</si>
  <si>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</si>
  <si>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</si>
  <si>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</si>
  <si>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</si>
  <si>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</si>
  <si>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</si>
  <si>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</si>
  <si>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</si>
  <si>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</si>
  <si>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</si>
  <si>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</si>
  <si>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</si>
  <si>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</si>
  <si>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</si>
  <si>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</si>
  <si>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</si>
  <si>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</si>
  <si>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</si>
  <si>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</si>
  <si>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</si>
  <si>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</si>
  <si>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</si>
  <si>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</si>
  <si>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</si>
  <si>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</si>
  <si>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</si>
  <si>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</si>
  <si>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</si>
  <si>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</si>
  <si>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</si>
  <si>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</si>
  <si>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</si>
  <si>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</si>
  <si>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</si>
  <si>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</si>
  <si>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</si>
  <si>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</si>
  <si>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</si>
  <si>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</si>
  <si>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</si>
  <si>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</si>
  <si>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</si>
  <si>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</si>
  <si>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</si>
  <si>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</si>
  <si>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</si>
  <si>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</si>
  <si>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</si>
  <si>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</si>
  <si>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</si>
  <si>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</si>
  <si>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</si>
  <si>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</si>
  <si>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</si>
  <si>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</si>
  <si>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</si>
  <si>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</si>
  <si>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</si>
  <si>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</si>
  <si>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</si>
  <si>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</si>
  <si>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</si>
  <si>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</si>
  <si>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</si>
  <si>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</si>
  <si>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</si>
  <si>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</si>
  <si>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</si>
  <si>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</si>
  <si>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</si>
  <si>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</si>
  <si>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</si>
  <si>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</si>
  <si>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</si>
  <si>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</si>
  <si>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</si>
  <si>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</si>
  <si>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</si>
  <si>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</si>
  <si>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</si>
  <si>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</si>
  <si>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</si>
  <si>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</si>
  <si>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</si>
  <si>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</si>
  <si>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</si>
  <si>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</si>
  <si>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</si>
  <si>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</si>
  <si>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</si>
  <si>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</si>
  <si>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</si>
  <si>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</si>
  <si>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</si>
  <si>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</si>
  <si>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</si>
  <si>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</si>
  <si>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</si>
  <si>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</si>
  <si>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</si>
  <si>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</si>
  <si>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</si>
  <si>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</si>
  <si>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</si>
  <si>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</si>
  <si>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</si>
  <si>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</si>
  <si>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</si>
  <si>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</si>
  <si>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</si>
  <si>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</si>
  <si>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</si>
  <si>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</si>
  <si>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</si>
  <si>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</si>
  <si>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</si>
  <si>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</si>
  <si>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</si>
  <si>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</si>
  <si>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</si>
  <si>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</si>
  <si>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</si>
  <si>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</si>
  <si>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</si>
  <si>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</si>
  <si>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</si>
  <si>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</si>
  <si>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</si>
  <si>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</si>
  <si>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</si>
  <si>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</si>
  <si>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</si>
  <si>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</si>
  <si>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</si>
  <si>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</si>
  <si>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</si>
  <si>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</si>
  <si>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</si>
  <si>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</si>
  <si>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</si>
  <si>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</si>
  <si>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</si>
  <si>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</si>
  <si>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</si>
  <si>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</si>
  <si>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</si>
  <si>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</si>
  <si>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</si>
  <si>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</si>
  <si>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</si>
  <si>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</si>
  <si>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</si>
  <si>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</si>
  <si>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</si>
  <si>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</si>
  <si>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</si>
  <si>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</si>
  <si>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</si>
  <si>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</si>
  <si>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</si>
  <si>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</si>
  <si>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</si>
  <si>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</si>
  <si>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</si>
  <si>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</si>
  <si>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</si>
  <si>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</si>
  <si>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</si>
  <si>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</si>
  <si>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</si>
  <si>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</si>
  <si>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</si>
  <si>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</si>
  <si>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</si>
  <si>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</si>
  <si>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</si>
  <si>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</si>
  <si>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</si>
  <si>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</si>
  <si>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</si>
  <si>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</si>
  <si>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</si>
  <si>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</si>
  <si>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</si>
  <si>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</si>
  <si>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</si>
  <si>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</si>
  <si>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</si>
  <si>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</si>
  <si>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</si>
  <si>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</si>
  <si>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</si>
  <si>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</si>
  <si>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</si>
  <si>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</si>
  <si>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</si>
  <si>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</si>
  <si>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</si>
  <si>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</si>
  <si>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</si>
  <si>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</si>
  <si>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</si>
  <si>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</si>
  <si>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</si>
  <si>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</si>
  <si>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</si>
  <si>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</si>
  <si>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</si>
  <si>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</si>
  <si>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</si>
  <si>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</si>
  <si>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</si>
  <si>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</si>
  <si>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</si>
  <si>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</si>
  <si>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</si>
  <si>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</si>
  <si>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</si>
  <si>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</si>
  <si>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</si>
  <si>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</si>
  <si>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</si>
  <si>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</si>
  <si>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</si>
  <si>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</si>
  <si>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</si>
  <si>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</si>
  <si>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</si>
  <si>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</si>
  <si>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</si>
  <si>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</si>
  <si>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</si>
  <si>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</si>
  <si>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</si>
  <si>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</si>
  <si>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</si>
  <si>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</si>
  <si>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</si>
  <si>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</si>
  <si>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</si>
  <si>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</si>
  <si>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</si>
  <si>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</si>
  <si>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</si>
  <si>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</si>
  <si>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</si>
  <si>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</si>
  <si>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</si>
  <si>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</si>
  <si>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</si>
  <si>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</si>
  <si>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</si>
  <si>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</si>
  <si>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</si>
  <si>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</si>
  <si>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</si>
  <si>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</si>
  <si>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</si>
  <si>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</si>
  <si>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</si>
  <si>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</si>
  <si>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</si>
  <si>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</si>
  <si>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</si>
  <si>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</si>
  <si>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</si>
  <si>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</si>
  <si>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</si>
  <si>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</si>
  <si>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</si>
  <si>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</si>
  <si>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</si>
  <si>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</si>
  <si>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</si>
  <si>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</si>
  <si>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</si>
  <si>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</si>
  <si>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</si>
  <si>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</si>
  <si>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</si>
  <si>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</si>
  <si>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</si>
  <si>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</si>
  <si>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</si>
  <si>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</si>
  <si>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</si>
  <si>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</si>
  <si>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</si>
  <si>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</si>
  <si>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</si>
  <si>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</si>
  <si>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</si>
  <si>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</si>
  <si>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</si>
  <si>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</si>
  <si>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</si>
  <si>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</si>
  <si>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</si>
  <si>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</si>
  <si>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</si>
  <si>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</si>
  <si>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</si>
  <si>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</si>
  <si>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</si>
  <si>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</si>
  <si>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</si>
  <si>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</si>
  <si>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</si>
  <si>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</si>
  <si>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</si>
  <si>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</si>
  <si>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</si>
  <si>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</si>
  <si>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</si>
  <si>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</si>
  <si>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</si>
  <si>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</si>
  <si>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</si>
  <si>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</si>
  <si>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</si>
  <si>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</si>
  <si>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</si>
  <si>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</si>
  <si>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</si>
  <si>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</si>
  <si>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</si>
  <si>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</si>
  <si>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</si>
  <si>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</si>
  <si>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</si>
  <si>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</si>
  <si>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</si>
  <si>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</si>
  <si>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</si>
  <si>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</si>
  <si>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</si>
  <si>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</si>
  <si>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</si>
  <si>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</si>
  <si>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</si>
  <si>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</si>
  <si>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</si>
  <si>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</si>
  <si>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</si>
  <si>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</si>
  <si>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</si>
  <si>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</si>
  <si>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</si>
  <si>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</si>
  <si>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</si>
  <si>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</si>
  <si>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</si>
  <si>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</si>
  <si>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</si>
  <si>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</si>
  <si>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</si>
  <si>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</si>
  <si>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</si>
  <si>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</si>
  <si>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</si>
  <si>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</si>
  <si>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</si>
  <si>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</si>
  <si>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</si>
  <si>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</si>
  <si>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</si>
  <si>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</si>
  <si>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</si>
  <si>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</si>
  <si>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</si>
  <si>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</si>
  <si>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</si>
  <si>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</si>
  <si>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</si>
  <si>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</si>
  <si>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</si>
  <si>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</si>
  <si>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</si>
  <si>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</si>
  <si>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</si>
  <si>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</si>
  <si>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</si>
  <si>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</si>
  <si>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</si>
  <si>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</si>
  <si>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</si>
  <si>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</si>
  <si>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</si>
  <si>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</si>
  <si>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</si>
  <si>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</si>
  <si>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</si>
  <si>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</si>
  <si>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</si>
  <si>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</si>
  <si>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</si>
  <si>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</si>
  <si>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</si>
  <si>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</si>
  <si>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</si>
  <si>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</si>
  <si>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</si>
  <si>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</si>
  <si>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</si>
  <si>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</si>
  <si>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</si>
  <si>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</si>
  <si>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</si>
  <si>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</si>
  <si>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</si>
  <si>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</si>
  <si>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</si>
  <si>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</si>
  <si>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</si>
  <si>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</si>
  <si>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</si>
  <si>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</si>
  <si>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</si>
  <si>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</si>
  <si>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</si>
  <si>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</si>
  <si>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</si>
  <si>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</si>
  <si>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</si>
  <si>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</si>
  <si>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</si>
  <si>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</si>
  <si>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</si>
  <si>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</si>
  <si>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</si>
  <si>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</si>
  <si>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</si>
  <si>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</si>
  <si>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</si>
  <si>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</si>
  <si>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</si>
  <si>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</si>
  <si>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</si>
  <si>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</si>
  <si>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</si>
  <si>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</si>
  <si>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</si>
  <si>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</si>
  <si>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</si>
  <si>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</si>
  <si>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</si>
  <si>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</si>
  <si>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</si>
  <si>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</si>
  <si>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</si>
  <si>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</si>
  <si>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</si>
  <si>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</si>
  <si>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</si>
  <si>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</si>
  <si>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</si>
  <si>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</si>
  <si>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</si>
  <si>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</si>
  <si>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</si>
  <si>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</si>
  <si>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</si>
  <si>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</si>
  <si>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</si>
  <si>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</si>
  <si>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</si>
  <si>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</si>
  <si>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</si>
  <si>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</si>
  <si>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</si>
  <si>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</si>
  <si>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</si>
  <si>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</si>
  <si>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</si>
  <si>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</si>
  <si>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</si>
  <si>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</si>
  <si>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</si>
  <si>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</si>
  <si>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</si>
  <si>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</si>
  <si>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</si>
  <si>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</si>
  <si>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</si>
  <si>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</si>
  <si>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</si>
  <si>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</si>
  <si>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</si>
  <si>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</si>
  <si>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</si>
  <si>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</si>
  <si>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</si>
  <si>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</si>
  <si>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</si>
  <si>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</si>
  <si>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</si>
  <si>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</si>
  <si>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</si>
  <si>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</si>
  <si>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</si>
  <si>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</si>
  <si>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</si>
  <si>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</si>
  <si>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</si>
  <si>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</si>
  <si>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</si>
  <si>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</si>
  <si>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</si>
  <si>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</si>
  <si>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</si>
  <si>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</si>
  <si>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</si>
  <si>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</si>
  <si>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</si>
  <si>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</si>
  <si>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</si>
  <si>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</si>
  <si>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</si>
  <si>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</si>
  <si>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</si>
  <si>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</si>
  <si>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</si>
  <si>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</si>
  <si>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</si>
  <si>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</si>
  <si>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</si>
  <si>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</si>
  <si>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</si>
  <si>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</si>
  <si>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</si>
  <si>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</si>
  <si>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</si>
  <si>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</si>
  <si>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</si>
  <si>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</si>
  <si>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</si>
  <si>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</si>
  <si>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</si>
  <si>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</si>
  <si>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</si>
  <si>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</si>
  <si>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</si>
  <si>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</si>
  <si>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</si>
  <si>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</si>
  <si>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</si>
  <si>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</si>
  <si>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</si>
  <si>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</si>
  <si>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</si>
  <si>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</si>
  <si>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</si>
  <si>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</si>
  <si>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</si>
  <si>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</si>
  <si>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</si>
  <si>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</si>
  <si>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</si>
  <si>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</si>
  <si>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</si>
  <si>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</si>
  <si>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</si>
  <si>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</si>
  <si>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</si>
  <si>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</si>
  <si>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</si>
  <si>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</si>
  <si>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</si>
  <si>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</si>
  <si>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</si>
  <si>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</si>
  <si>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</si>
  <si>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</si>
  <si>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</si>
  <si>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</si>
  <si>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</si>
  <si>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</si>
  <si>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</si>
  <si>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</si>
  <si>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</si>
  <si>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</si>
  <si>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</si>
  <si>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</si>
  <si>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</si>
  <si>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</si>
  <si>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</si>
  <si>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</si>
  <si>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</si>
  <si>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</si>
  <si>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</si>
  <si>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</si>
  <si>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</si>
  <si>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</si>
  <si>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</si>
  <si>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</si>
  <si>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</si>
  <si>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</si>
  <si>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</si>
  <si>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</si>
  <si>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</si>
  <si>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</si>
  <si>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</si>
  <si>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</si>
  <si>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</si>
  <si>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</si>
  <si>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</si>
  <si>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</si>
  <si>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</si>
  <si>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</si>
  <si>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</si>
  <si>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</si>
  <si>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</si>
  <si>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</si>
  <si>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</si>
  <si>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</si>
  <si>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</si>
  <si>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</si>
  <si>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</si>
  <si>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</si>
  <si>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</si>
  <si>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</si>
  <si>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</si>
  <si>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</si>
  <si>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</si>
  <si>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</si>
  <si>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</si>
  <si>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</si>
  <si>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</si>
  <si>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</si>
  <si>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</si>
  <si>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</si>
  <si>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</si>
  <si>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</si>
  <si>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</si>
  <si>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</si>
  <si>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</si>
  <si>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</si>
  <si>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</si>
  <si>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</si>
  <si>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</si>
  <si>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</si>
  <si>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</si>
  <si>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</si>
  <si>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</si>
  <si>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</si>
  <si>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</si>
  <si>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</si>
  <si>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</si>
  <si>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</si>
  <si>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</si>
  <si>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</si>
  <si>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</si>
  <si>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</si>
  <si>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</si>
  <si>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</si>
  <si>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</si>
  <si>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</si>
  <si>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</si>
  <si>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</si>
  <si>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</si>
  <si>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</si>
  <si>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</si>
  <si>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</si>
  <si>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</si>
  <si>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</si>
  <si>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</si>
  <si>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</si>
  <si>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</si>
  <si>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</si>
  <si>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</si>
  <si>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</si>
  <si>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</si>
  <si>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</si>
  <si>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</si>
  <si>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</si>
  <si>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</si>
  <si>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</si>
  <si>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</si>
  <si>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</si>
  <si>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</si>
  <si>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</si>
  <si>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</si>
  <si>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</si>
  <si>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</si>
  <si>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</si>
  <si>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</si>
  <si>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</si>
  <si>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</si>
  <si>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</si>
  <si>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</si>
  <si>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</si>
  <si>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</si>
  <si>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</si>
  <si>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</si>
  <si>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</si>
  <si>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</si>
  <si>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</si>
  <si>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</si>
  <si>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</si>
  <si>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</si>
  <si>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</si>
  <si>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</si>
  <si>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</si>
  <si>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</si>
  <si>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</si>
  <si>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</si>
  <si>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</si>
  <si>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</si>
  <si>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</si>
  <si>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</si>
  <si>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</si>
  <si>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</si>
  <si>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</si>
  <si>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</si>
  <si>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</si>
  <si>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</si>
  <si>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</si>
  <si>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</si>
  <si>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</si>
  <si>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</si>
  <si>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</si>
  <si>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</si>
  <si>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</si>
  <si>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</si>
  <si>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</si>
  <si>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</si>
  <si>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</si>
  <si>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</si>
  <si>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</si>
  <si>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</si>
  <si>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</si>
  <si>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</si>
  <si>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</si>
  <si>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</si>
  <si>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</si>
  <si>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</si>
  <si>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</si>
  <si>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</si>
  <si>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</si>
  <si>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</si>
  <si>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</si>
  <si>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</si>
  <si>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</si>
  <si>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</si>
  <si>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</si>
  <si>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</si>
  <si>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</si>
  <si>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</si>
  <si>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</si>
  <si>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</si>
  <si>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</si>
  <si>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</si>
  <si>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</si>
  <si>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</si>
  <si>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</si>
  <si>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</si>
  <si>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</si>
  <si>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</si>
  <si>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</si>
  <si>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</si>
  <si>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</si>
  <si>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</si>
  <si>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</si>
  <si>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</si>
  <si>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</si>
  <si>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</si>
  <si>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</si>
  <si>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</si>
  <si>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</si>
  <si>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</si>
  <si>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</si>
  <si>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</si>
  <si>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</si>
  <si>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</si>
  <si>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</si>
  <si>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</si>
  <si>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</si>
  <si>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</si>
  <si>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</si>
  <si>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</si>
  <si>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</si>
  <si>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</si>
  <si>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</si>
  <si>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</si>
  <si>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</si>
  <si>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</si>
  <si>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</si>
  <si>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</si>
  <si>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</si>
  <si>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</si>
  <si>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</si>
  <si>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</si>
  <si>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</si>
  <si>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</si>
  <si>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</si>
  <si>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</si>
  <si>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</si>
  <si>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</si>
  <si>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</si>
  <si>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</si>
  <si>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</si>
  <si>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</si>
  <si>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</si>
  <si>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</si>
  <si>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</si>
  <si>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</si>
  <si>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</si>
  <si>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</si>
  <si>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</si>
  <si>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</si>
  <si>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</si>
  <si>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</si>
  <si>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</si>
  <si>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</si>
  <si>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</si>
  <si>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</si>
  <si>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</si>
  <si>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</si>
  <si>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</si>
  <si>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</si>
  <si>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</si>
  <si>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</si>
  <si>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</si>
  <si>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</si>
  <si>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</si>
  <si>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</si>
  <si>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</si>
  <si>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</si>
  <si>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</si>
  <si>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</si>
  <si>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</si>
  <si>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</si>
  <si>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</si>
  <si>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</si>
  <si>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</si>
  <si>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</si>
  <si>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</si>
  <si>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</si>
  <si>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</si>
  <si>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</si>
  <si>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</si>
  <si>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</si>
  <si>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</si>
  <si>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</si>
  <si>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</si>
  <si>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</si>
  <si>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</si>
  <si>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</si>
  <si>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</si>
  <si>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</si>
  <si>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</si>
  <si>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</si>
  <si>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</si>
  <si>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</si>
  <si>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</si>
  <si>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</si>
  <si>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</si>
  <si>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</si>
  <si>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</si>
  <si>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</si>
  <si>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</si>
  <si>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</si>
  <si>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</si>
  <si>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</si>
  <si>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</si>
  <si>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</si>
  <si>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</si>
  <si>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</si>
  <si>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</si>
  <si>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</si>
  <si>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</si>
  <si>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</si>
  <si>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</si>
  <si>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</si>
  <si>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</si>
  <si>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</si>
  <si>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</si>
  <si>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</si>
  <si>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</si>
  <si>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</si>
  <si>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</si>
  <si>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</si>
  <si>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</si>
  <si>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</si>
  <si>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</si>
  <si>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</si>
  <si>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</si>
  <si>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</si>
  <si>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</si>
  <si>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</si>
  <si>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</si>
  <si>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</si>
  <si>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</si>
  <si>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</si>
  <si>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</si>
  <si>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</si>
  <si>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</si>
  <si>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</si>
  <si>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</si>
  <si>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</si>
  <si>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</si>
  <si>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</si>
  <si>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</si>
  <si>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</si>
  <si>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</si>
  <si>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</si>
  <si>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</si>
  <si>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</si>
  <si>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</si>
  <si>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</si>
  <si>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</si>
  <si>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</si>
  <si>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</si>
  <si>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</si>
  <si>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</si>
  <si>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</si>
  <si>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</si>
  <si>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</si>
  <si>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</si>
  <si>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</si>
  <si>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</si>
  <si>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</si>
  <si>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</si>
  <si>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</si>
  <si>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</si>
  <si>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</si>
  <si>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</si>
  <si>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</si>
  <si>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</si>
  <si>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</si>
  <si>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</si>
  <si>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</si>
  <si>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</si>
  <si>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</si>
  <si>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</si>
  <si>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</si>
  <si>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</si>
  <si>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</si>
  <si>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</si>
  <si>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</si>
  <si>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</si>
  <si>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</si>
  <si>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</si>
  <si>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</si>
  <si>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</si>
  <si>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</si>
  <si>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</si>
  <si>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</si>
  <si>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</si>
  <si>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</si>
  <si>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</si>
  <si>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</si>
  <si>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</si>
  <si>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</si>
  <si>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</si>
  <si>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</si>
  <si>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</si>
  <si>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</si>
  <si>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</si>
  <si>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</si>
  <si>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</si>
  <si>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</si>
  <si>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</si>
  <si>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</si>
  <si>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</si>
  <si>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</si>
  <si>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</si>
  <si>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</si>
  <si>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</si>
  <si>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</si>
  <si>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</si>
  <si>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</si>
  <si>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</si>
  <si>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</si>
  <si>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</si>
  <si>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</si>
  <si>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</si>
  <si>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</si>
  <si>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</si>
  <si>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</si>
  <si>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</si>
  <si>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</si>
  <si>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</si>
  <si>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</si>
  <si>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</si>
  <si>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</si>
  <si>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</si>
  <si>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</si>
  <si>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</si>
  <si>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</si>
  <si>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</si>
  <si>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</si>
  <si>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</si>
  <si>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</si>
  <si>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</si>
  <si>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</si>
  <si>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</si>
  <si>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</si>
  <si>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</si>
  <si>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</si>
  <si>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</si>
  <si>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</si>
  <si>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</si>
  <si>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</si>
  <si>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</si>
  <si>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</si>
  <si>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</si>
  <si>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</si>
  <si>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</si>
  <si>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</si>
  <si>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</si>
  <si>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</si>
  <si>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</si>
  <si>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</si>
  <si>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</si>
  <si>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</si>
  <si>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</si>
  <si>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</si>
  <si>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</si>
  <si>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</si>
  <si>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</si>
  <si>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</si>
  <si>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</si>
  <si>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</si>
  <si>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</si>
  <si>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</si>
  <si>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</si>
  <si>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</si>
  <si>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</si>
  <si>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</si>
  <si>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</si>
  <si>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</si>
  <si>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</si>
  <si>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</si>
  <si>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</si>
  <si>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</si>
  <si>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</si>
  <si>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</si>
  <si>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</si>
  <si>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</si>
  <si>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</si>
  <si>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</si>
  <si>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</si>
  <si>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</si>
  <si>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</si>
  <si>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</si>
  <si>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</si>
  <si>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</si>
  <si>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</si>
  <si>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</si>
  <si>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</si>
  <si>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</si>
  <si>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</si>
  <si>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</si>
  <si>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</si>
  <si>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</si>
  <si>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</si>
  <si>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</si>
  <si>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</si>
  <si>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</si>
  <si>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</si>
  <si>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</si>
  <si>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</si>
  <si>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</si>
  <si>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</si>
  <si>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</si>
  <si>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</si>
  <si>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</si>
  <si>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</si>
  <si>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</si>
  <si>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</si>
  <si>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</si>
  <si>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</si>
  <si>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</si>
  <si>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</si>
  <si>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</si>
  <si>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</si>
  <si>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</si>
  <si>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</si>
  <si>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</si>
  <si>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</si>
  <si>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</si>
  <si>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</si>
  <si>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</si>
  <si>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</si>
  <si>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</si>
  <si>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</si>
  <si>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</si>
  <si>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</si>
  <si>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</si>
  <si>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</si>
  <si>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</si>
  <si>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</si>
  <si>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</si>
  <si>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</si>
  <si>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</si>
  <si>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</si>
  <si>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</si>
  <si>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</si>
  <si>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</si>
  <si>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</si>
  <si>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</si>
  <si>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</si>
  <si>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</si>
  <si>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</si>
  <si>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</si>
  <si>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</si>
  <si>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</si>
  <si>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</si>
  <si>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</si>
  <si>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</si>
  <si>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</si>
  <si>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</si>
  <si>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</si>
  <si>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</si>
  <si>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</si>
  <si>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</si>
  <si>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</si>
  <si>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</si>
  <si>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</si>
  <si>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</si>
  <si>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</si>
  <si>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</si>
  <si>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</si>
  <si>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</si>
  <si>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</si>
  <si>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</si>
  <si>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</si>
  <si>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</si>
  <si>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</si>
  <si>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</si>
  <si>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</si>
  <si>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</si>
  <si>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</si>
  <si>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</si>
  <si>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</si>
  <si>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</si>
  <si>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</si>
  <si>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</si>
  <si>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</si>
  <si>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</si>
  <si>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</si>
  <si>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</si>
  <si>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</si>
  <si>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</si>
  <si>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</si>
  <si>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</si>
  <si>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</si>
  <si>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</si>
  <si>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</si>
  <si>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</si>
  <si>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</si>
  <si>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</si>
  <si>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</si>
  <si>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</si>
  <si>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</si>
  <si>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</si>
  <si>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</si>
  <si>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</si>
  <si>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</si>
  <si>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</si>
  <si>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</si>
  <si>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</si>
  <si>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</si>
  <si>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</si>
  <si>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</si>
  <si>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</si>
  <si>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</si>
  <si>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</si>
  <si>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</si>
  <si>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</si>
  <si>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</si>
  <si>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</si>
  <si>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</si>
  <si>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</si>
  <si>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</si>
  <si>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</si>
  <si>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</si>
  <si>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</si>
  <si>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</si>
  <si>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</si>
  <si>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</si>
  <si>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</si>
  <si>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</si>
  <si>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</si>
  <si>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</si>
  <si>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</si>
  <si>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</si>
  <si>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</si>
  <si>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</si>
  <si>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</si>
  <si>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</si>
  <si>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</si>
  <si>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</si>
  <si>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</si>
  <si>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</si>
  <si>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</si>
  <si>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</si>
  <si>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</si>
  <si>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</si>
  <si>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</si>
  <si>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</si>
  <si>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</si>
  <si>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</si>
  <si>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</si>
  <si>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</si>
  <si>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</si>
  <si>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</si>
  <si>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</si>
  <si>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</si>
  <si>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</si>
  <si>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</si>
  <si>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</si>
  <si>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</si>
  <si>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</si>
  <si>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</si>
  <si>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</si>
  <si>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</si>
  <si>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</si>
  <si>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</si>
  <si>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</si>
  <si>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</si>
  <si>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</si>
  <si>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</si>
  <si>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</si>
  <si>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</si>
  <si>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</si>
  <si>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</si>
  <si>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</si>
  <si>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</si>
  <si>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</si>
  <si>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</si>
  <si>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</si>
  <si>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</si>
  <si>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</si>
  <si>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</si>
  <si>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</si>
  <si>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</si>
  <si>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</si>
  <si>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</si>
  <si>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</si>
  <si>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</si>
  <si>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</si>
  <si>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</si>
  <si>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</si>
  <si>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</si>
  <si>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</si>
  <si>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</si>
  <si>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</si>
  <si>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</si>
  <si>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</si>
  <si>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</si>
  <si>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</si>
  <si>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</si>
  <si>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</si>
  <si>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</si>
  <si>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</si>
  <si>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</si>
  <si>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</si>
  <si>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</si>
  <si>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</si>
  <si>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</si>
  <si>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</si>
  <si>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</si>
  <si>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</si>
  <si>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</si>
  <si>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</si>
  <si>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</si>
  <si>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</si>
  <si>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</si>
  <si>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</si>
  <si>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</si>
  <si>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</si>
  <si>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</si>
  <si>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</si>
  <si>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</si>
  <si>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</si>
  <si>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</si>
  <si>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</si>
  <si>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</si>
  <si>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</si>
  <si>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</si>
  <si>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</si>
  <si>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</si>
  <si>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</si>
  <si>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</si>
  <si>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</si>
  <si>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</si>
  <si>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</si>
  <si>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</si>
  <si>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</si>
  <si>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</si>
  <si>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</si>
  <si>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</si>
  <si>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</si>
  <si>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</si>
  <si>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</si>
  <si>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</si>
  <si>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</si>
  <si>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</si>
  <si>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</si>
  <si>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</si>
  <si>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</si>
  <si>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</si>
  <si>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</si>
  <si>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</si>
  <si>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</si>
  <si>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</si>
  <si>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</si>
  <si>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</si>
  <si>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</si>
  <si>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</si>
  <si>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</si>
  <si>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</si>
  <si>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</si>
  <si>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</si>
  <si>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</si>
  <si>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</si>
  <si>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</si>
  <si>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</si>
  <si>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</si>
  <si>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</si>
  <si>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</si>
  <si>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</si>
  <si>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</si>
  <si>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</si>
  <si>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</si>
  <si>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</si>
  <si>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</si>
  <si>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</si>
  <si>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</si>
  <si>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</si>
  <si>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</si>
  <si>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</si>
  <si>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</si>
  <si>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</si>
  <si>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</si>
  <si>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</si>
  <si>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</si>
  <si>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</si>
  <si>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</si>
  <si>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</si>
  <si>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</si>
  <si>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</si>
  <si>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</si>
  <si>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</si>
  <si>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</si>
  <si>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</si>
  <si>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</si>
  <si>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</si>
  <si>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</si>
  <si>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</si>
  <si>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</si>
  <si>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</si>
  <si>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</si>
  <si>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</si>
  <si>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</si>
  <si>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</si>
  <si>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</si>
  <si>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</si>
  <si>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</si>
  <si>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</si>
  <si>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</si>
  <si>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</si>
  <si>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</si>
  <si>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</si>
  <si>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</si>
  <si>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</si>
  <si>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</si>
  <si>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</si>
  <si>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</si>
  <si>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</si>
  <si>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</si>
  <si>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</si>
  <si>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</si>
  <si>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</si>
  <si>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</si>
  <si>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</si>
  <si>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</si>
  <si>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</si>
  <si>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</si>
  <si>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</si>
  <si>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</si>
  <si>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</si>
  <si>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</si>
  <si>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</si>
  <si>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</si>
  <si>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</si>
  <si>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</si>
  <si>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</si>
  <si>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</si>
  <si>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</si>
  <si>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</si>
  <si>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</si>
  <si>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</si>
  <si>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</si>
  <si>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</si>
  <si>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</si>
  <si>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</si>
  <si>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</si>
  <si>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</si>
  <si>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</si>
  <si>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</si>
  <si>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</si>
  <si>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</si>
  <si>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</si>
  <si>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</si>
  <si>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</si>
  <si>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</si>
  <si>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</si>
  <si>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</si>
  <si>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</si>
  <si>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</si>
  <si>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</si>
  <si>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</si>
  <si>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</si>
  <si>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</si>
  <si>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</si>
  <si>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</si>
  <si>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</si>
  <si>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</si>
  <si>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</si>
  <si>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</si>
  <si>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</si>
  <si>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</si>
  <si>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</si>
  <si>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</si>
  <si>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</si>
  <si>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</si>
  <si>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</si>
  <si>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</si>
  <si>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</si>
  <si>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</si>
  <si>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</si>
  <si>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</si>
  <si>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</si>
  <si>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</si>
  <si>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</si>
  <si>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</si>
  <si>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</si>
  <si>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</si>
  <si>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</si>
  <si>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</si>
  <si>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</si>
  <si>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</si>
  <si>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</si>
  <si>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</si>
  <si>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</si>
  <si>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</si>
  <si>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</si>
  <si>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</si>
  <si>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</si>
  <si>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</si>
  <si>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</si>
  <si>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</si>
  <si>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</si>
  <si>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</si>
  <si>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</si>
  <si>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</si>
  <si>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</si>
  <si>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</si>
  <si>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</si>
  <si>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</si>
  <si>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</si>
  <si>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</si>
  <si>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</si>
  <si>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</si>
  <si>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</si>
  <si>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</si>
  <si>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</si>
  <si>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</si>
  <si>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</si>
  <si>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</si>
  <si>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</si>
  <si>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</si>
  <si>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</si>
  <si>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</si>
  <si>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</si>
  <si>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</si>
  <si>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</si>
  <si>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</si>
  <si>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</si>
  <si>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</si>
  <si>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</si>
  <si>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</si>
  <si>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</si>
  <si>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</si>
  <si>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</si>
  <si>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</si>
  <si>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</si>
  <si>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</si>
  <si>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</si>
  <si>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</si>
  <si>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</si>
  <si>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</si>
  <si>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</si>
  <si>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</si>
  <si>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</si>
  <si>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</si>
  <si>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</si>
  <si>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</si>
  <si>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</si>
  <si>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</si>
  <si>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</si>
  <si>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</si>
  <si>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</si>
  <si>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</si>
  <si>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</si>
  <si>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</si>
  <si>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</si>
  <si>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</si>
  <si>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</si>
  <si>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</si>
  <si>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</si>
  <si>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</si>
  <si>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</si>
  <si>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</si>
  <si>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</si>
  <si>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</si>
  <si>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</si>
  <si>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</si>
  <si>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</si>
  <si>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</si>
  <si>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</si>
  <si>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</si>
  <si>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</si>
  <si>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</si>
  <si>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</si>
  <si>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</si>
  <si>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</si>
  <si>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</si>
  <si>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</si>
  <si>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</si>
  <si>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</si>
  <si>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</si>
  <si>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</si>
  <si>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</si>
  <si>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</si>
  <si>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</si>
  <si>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</si>
  <si>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</si>
  <si>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</si>
  <si>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</si>
  <si>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</si>
  <si>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</si>
  <si>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</si>
  <si>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</si>
  <si>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</si>
  <si>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</si>
  <si>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</si>
  <si>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</si>
  <si>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</si>
  <si>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</si>
  <si>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</si>
  <si>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</si>
  <si>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</si>
  <si>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</si>
  <si>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</si>
  <si>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</si>
  <si>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</si>
  <si>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</si>
  <si>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</si>
  <si>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</si>
  <si>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</si>
  <si>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</si>
  <si>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</si>
  <si>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</si>
  <si>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</si>
  <si>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</si>
  <si>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</si>
  <si>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</si>
  <si>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</si>
  <si>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</si>
  <si>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</si>
  <si>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</si>
  <si>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</si>
  <si>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</si>
  <si>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</si>
  <si>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</si>
  <si>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</si>
  <si>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</si>
  <si>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</si>
  <si>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</si>
  <si>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</si>
  <si>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</si>
  <si>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</si>
  <si>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</si>
  <si>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</si>
  <si>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</si>
  <si>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</si>
  <si>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</si>
  <si>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</si>
  <si>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</si>
  <si>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</si>
  <si>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</si>
  <si>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</si>
  <si>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</si>
  <si>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</si>
  <si>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</si>
  <si>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</si>
  <si>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</si>
  <si>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</si>
  <si>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</si>
  <si>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</si>
  <si>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</si>
  <si>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</si>
  <si>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</si>
  <si>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</si>
  <si>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</si>
  <si>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</si>
  <si>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</si>
  <si>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</si>
  <si>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</si>
  <si>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</si>
  <si>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</si>
  <si>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</si>
  <si>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</si>
  <si>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</si>
  <si>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</si>
  <si>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</si>
  <si>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</si>
  <si>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</si>
  <si>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</si>
  <si>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</si>
  <si>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</si>
  <si>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</si>
  <si>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</si>
  <si>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</si>
  <si>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</si>
  <si>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</si>
  <si>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</si>
  <si>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</si>
  <si>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</si>
  <si>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</si>
  <si>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</si>
  <si>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</si>
  <si>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</si>
  <si>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</si>
  <si>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</si>
  <si>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</si>
  <si>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</si>
  <si>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</si>
  <si>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</si>
  <si>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</si>
  <si>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</si>
  <si>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</si>
  <si>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</si>
  <si>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</si>
  <si>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</si>
  <si>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</si>
  <si>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</si>
  <si>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</si>
  <si>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</si>
  <si>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</si>
  <si>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</si>
  <si>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</si>
  <si>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</si>
  <si>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</si>
  <si>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</si>
  <si>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</si>
  <si>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</si>
  <si>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</si>
  <si>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</si>
  <si>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</si>
  <si>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</si>
  <si>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</si>
  <si>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</si>
  <si>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</si>
  <si>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</si>
  <si>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</si>
  <si>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</si>
  <si>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</si>
  <si>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</si>
  <si>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</si>
  <si>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</si>
  <si>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</si>
  <si>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</si>
  <si>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</si>
  <si>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</si>
  <si>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</si>
  <si>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</si>
  <si>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</si>
  <si>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</si>
  <si>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</si>
  <si>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</si>
  <si>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</si>
  <si>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</si>
  <si>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</si>
  <si>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</si>
  <si>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</si>
  <si>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</si>
  <si>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</si>
  <si>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</si>
  <si>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</si>
  <si>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</si>
  <si>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</si>
  <si>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</si>
  <si>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</si>
  <si>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</si>
  <si>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</si>
  <si>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</si>
  <si>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</si>
  <si>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</si>
  <si>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</si>
  <si>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</si>
  <si>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</si>
  <si>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</si>
  <si>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</si>
  <si>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</si>
  <si>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</si>
  <si>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</si>
  <si>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</si>
  <si>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</si>
  <si>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</si>
  <si>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</si>
  <si>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</si>
  <si>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</si>
  <si>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</si>
  <si>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</si>
  <si>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</si>
  <si>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</si>
  <si>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</si>
  <si>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</si>
  <si>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</si>
  <si>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</si>
  <si>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</si>
  <si>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</si>
  <si>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</si>
  <si>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</si>
  <si>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</si>
  <si>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</si>
  <si>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</si>
  <si>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</si>
  <si>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</si>
  <si>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</si>
  <si>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</si>
  <si>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</si>
  <si>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</si>
  <si>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</si>
  <si>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</si>
  <si>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</si>
  <si>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</si>
  <si>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</si>
  <si>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</si>
  <si>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</si>
  <si>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</si>
  <si>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</si>
  <si>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</si>
  <si>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</si>
  <si>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</si>
  <si>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</si>
  <si>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</si>
  <si>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</si>
  <si>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</si>
  <si>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</si>
  <si>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</si>
  <si>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</si>
  <si>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</si>
  <si>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</si>
  <si>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</si>
  <si>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</si>
  <si>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</si>
  <si>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</si>
  <si>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</si>
  <si>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</si>
  <si>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</si>
  <si>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</si>
  <si>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</si>
  <si>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</si>
  <si>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</si>
  <si>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</si>
  <si>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</si>
  <si>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</si>
  <si>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</si>
  <si>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</si>
  <si>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</si>
  <si>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</si>
  <si>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</si>
  <si>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</si>
  <si>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</si>
  <si>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</si>
  <si>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</si>
  <si>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</si>
  <si>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</si>
  <si>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</si>
  <si>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</si>
  <si>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</si>
  <si>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</si>
  <si>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</si>
  <si>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</si>
  <si>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</si>
  <si>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</si>
  <si>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</si>
  <si>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</si>
  <si>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</si>
  <si>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</si>
  <si>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</si>
  <si>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</si>
  <si>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</si>
  <si>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</si>
  <si>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</si>
  <si>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</si>
  <si>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</si>
  <si>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</si>
  <si>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</si>
  <si>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</si>
  <si>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</si>
  <si>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</si>
  <si>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</si>
  <si>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</si>
  <si>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</si>
  <si>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</si>
  <si>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</si>
  <si>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</si>
  <si>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</si>
  <si>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</si>
  <si>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</si>
  <si>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</si>
  <si>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</si>
  <si>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</si>
  <si>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</si>
  <si>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</si>
  <si>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</si>
  <si>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</si>
  <si>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</si>
  <si>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</si>
  <si>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</si>
  <si>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</si>
  <si>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</si>
  <si>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</si>
  <si>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</si>
  <si>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</si>
  <si>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</si>
  <si>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</si>
  <si>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</si>
  <si>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</si>
  <si>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</si>
  <si>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</si>
  <si>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</si>
  <si>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</si>
  <si>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</si>
  <si>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</si>
  <si>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</si>
  <si>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</si>
  <si>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</si>
  <si>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</si>
  <si>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</si>
  <si>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</si>
  <si>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</si>
  <si>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</si>
  <si>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</si>
  <si>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</si>
  <si>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</si>
  <si>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</si>
  <si>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</si>
  <si>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</si>
  <si>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</si>
  <si>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</si>
  <si>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</si>
  <si>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</si>
  <si>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</si>
  <si>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</si>
  <si>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</si>
  <si>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</si>
  <si>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</si>
  <si>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</si>
  <si>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</si>
  <si>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</si>
  <si>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</si>
  <si>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</si>
  <si>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</si>
  <si>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</si>
  <si>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</si>
  <si>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</si>
  <si>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</si>
  <si>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</si>
  <si>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</si>
  <si>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</si>
  <si>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</si>
  <si>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</si>
  <si>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</si>
  <si>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</si>
  <si>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</si>
  <si>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</si>
  <si>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</si>
  <si>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</si>
  <si>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</si>
  <si>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</si>
  <si>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</si>
  <si>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</si>
  <si>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</si>
  <si>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</si>
  <si>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</si>
  <si>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</si>
  <si>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</si>
  <si>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</si>
  <si>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</si>
  <si>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</si>
  <si>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</si>
  <si>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</si>
  <si>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</si>
  <si>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</si>
  <si>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</si>
  <si>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</si>
  <si>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</si>
  <si>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</si>
  <si>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</si>
  <si>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</si>
  <si>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</si>
  <si>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</si>
  <si>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</si>
  <si>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</si>
  <si>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</si>
  <si>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</si>
  <si>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</si>
  <si>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</si>
  <si>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</si>
  <si>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</si>
  <si>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</si>
  <si>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</si>
  <si>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</si>
  <si>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</si>
  <si>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</si>
  <si>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</si>
  <si>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</si>
  <si>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</si>
  <si>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</si>
  <si>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</si>
  <si>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</si>
  <si>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</si>
  <si>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</si>
  <si>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</si>
  <si>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</si>
  <si>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</si>
  <si>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</si>
  <si>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</si>
  <si>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</si>
  <si>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</si>
  <si>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</si>
  <si>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</si>
  <si>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</si>
  <si>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</si>
  <si>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</si>
  <si>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</si>
  <si>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</si>
  <si>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</si>
  <si>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</si>
  <si>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</si>
  <si>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</si>
  <si>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</si>
  <si>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</si>
  <si>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</si>
  <si>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</si>
  <si>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</si>
  <si>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</si>
  <si>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</si>
  <si>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</si>
  <si>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</si>
  <si>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</si>
  <si>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</si>
  <si>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</si>
  <si>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</si>
  <si>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</si>
  <si>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</si>
  <si>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</si>
  <si>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</si>
  <si>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</si>
  <si>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</si>
  <si>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</si>
  <si>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</si>
  <si>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</si>
  <si>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</si>
  <si>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</si>
  <si>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</si>
  <si>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</si>
  <si>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</si>
  <si>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</si>
  <si>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</si>
  <si>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</si>
  <si>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</si>
  <si>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</si>
  <si>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</si>
  <si>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</si>
  <si>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</si>
  <si>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</si>
  <si>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</si>
  <si>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</si>
  <si>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</si>
  <si>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</si>
  <si>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</si>
  <si>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</si>
  <si>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</si>
  <si>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</si>
  <si>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</si>
  <si>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</si>
  <si>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</si>
  <si>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</si>
  <si>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</si>
  <si>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</si>
  <si>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</si>
  <si>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</si>
  <si>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</si>
  <si>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</si>
  <si>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</si>
  <si>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</si>
  <si>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</si>
  <si>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</si>
  <si>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</si>
  <si>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</si>
  <si>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</si>
  <si>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</si>
  <si>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</si>
  <si>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</si>
  <si>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</si>
  <si>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</si>
  <si>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</si>
  <si>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</si>
  <si>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</si>
  <si>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</si>
  <si>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</si>
  <si>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</si>
  <si>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</si>
  <si>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</si>
  <si>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</si>
  <si>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</si>
  <si>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</si>
  <si>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</si>
  <si>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</si>
  <si>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</si>
  <si>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</si>
  <si>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</si>
  <si>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</si>
  <si>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</si>
  <si>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</si>
  <si>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</si>
  <si>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</si>
  <si>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</si>
  <si>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</si>
  <si>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</si>
  <si>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</si>
  <si>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</si>
  <si>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</si>
  <si>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</si>
  <si>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</si>
  <si>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</si>
  <si>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</si>
  <si>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</si>
  <si>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</si>
  <si>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</si>
  <si>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</si>
  <si>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</si>
  <si>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</si>
  <si>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</si>
  <si>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</si>
  <si>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</si>
  <si>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</si>
  <si>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</si>
  <si>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</si>
  <si>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</si>
  <si>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</si>
  <si>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</si>
  <si>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</si>
  <si>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</si>
  <si>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</si>
  <si>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</si>
  <si>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</si>
  <si>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</si>
  <si>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</si>
  <si>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</si>
  <si>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</si>
  <si>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</si>
  <si>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</si>
  <si>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</si>
  <si>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</si>
  <si>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</si>
  <si>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</si>
  <si>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</si>
  <si>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</si>
  <si>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</si>
  <si>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</si>
  <si>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</si>
  <si>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</si>
  <si>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</si>
  <si>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</si>
  <si>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</si>
  <si>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</si>
  <si>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</si>
  <si>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</si>
  <si>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</si>
  <si>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</si>
  <si>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</si>
  <si>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</si>
  <si>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</si>
  <si>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</si>
  <si>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</si>
  <si>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</si>
  <si>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</si>
  <si>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</si>
  <si>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</si>
  <si>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</si>
  <si>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</si>
  <si>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</si>
  <si>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</si>
  <si>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</si>
  <si>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</si>
  <si>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</si>
  <si>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</si>
  <si>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</si>
  <si>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</si>
  <si>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</si>
  <si>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</si>
  <si>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</si>
  <si>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</si>
  <si>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</si>
  <si>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</si>
  <si>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</si>
  <si>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</si>
  <si>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</si>
  <si>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</si>
  <si>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</si>
  <si>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</si>
  <si>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</si>
  <si>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</si>
  <si>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</si>
  <si>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</si>
  <si>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</si>
  <si>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</si>
  <si>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</si>
  <si>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</si>
  <si>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</si>
  <si>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</si>
  <si>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</si>
  <si>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</si>
  <si>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</si>
  <si>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</si>
  <si>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</si>
  <si>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</si>
  <si>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</si>
  <si>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</si>
  <si>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</si>
  <si>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</si>
  <si>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</si>
  <si>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</si>
  <si>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</si>
  <si>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</si>
  <si>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</si>
  <si>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</si>
  <si>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</si>
  <si>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</si>
  <si>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</si>
  <si>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</si>
  <si>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</si>
  <si>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</si>
  <si>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</si>
  <si>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</si>
  <si>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</si>
  <si>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</si>
  <si>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</si>
  <si>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</si>
  <si>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</si>
  <si>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</si>
  <si>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</si>
  <si>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</si>
  <si>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</si>
  <si>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</si>
  <si>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</si>
  <si>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</si>
  <si>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</si>
  <si>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</si>
  <si>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</si>
  <si>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</si>
  <si>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</si>
  <si>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</si>
  <si>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</si>
  <si>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</si>
  <si>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</si>
  <si>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</si>
  <si>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</si>
  <si>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</si>
  <si>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</si>
  <si>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</si>
  <si>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</si>
  <si>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</si>
  <si>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</si>
  <si>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</si>
  <si>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</si>
  <si>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</si>
  <si>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</si>
  <si>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</si>
  <si>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</si>
  <si>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</si>
  <si>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</si>
  <si>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</si>
  <si>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</si>
  <si>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</si>
  <si>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</si>
  <si>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</si>
  <si>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</si>
  <si>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</si>
  <si>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</si>
  <si>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</si>
  <si>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</si>
  <si>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</si>
  <si>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</si>
  <si>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</si>
  <si>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</si>
  <si>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</si>
  <si>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</si>
  <si>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</si>
  <si>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</si>
  <si>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</si>
  <si>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</si>
  <si>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</si>
  <si>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</si>
  <si>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</si>
  <si>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</si>
  <si>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</si>
  <si>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</si>
  <si>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</si>
  <si>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</si>
  <si>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</si>
  <si>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</si>
  <si>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</si>
  <si>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</si>
  <si>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</si>
  <si>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</si>
  <si>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</si>
  <si>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</si>
  <si>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</si>
  <si>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</si>
  <si>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</si>
  <si>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</si>
  <si>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</si>
  <si>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</si>
  <si>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</si>
  <si>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</si>
  <si>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</si>
  <si>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</si>
  <si>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</si>
  <si>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</si>
  <si>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</si>
  <si>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</si>
  <si>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</si>
  <si>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</si>
  <si>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</si>
  <si>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</si>
  <si>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</si>
  <si>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</si>
  <si>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</si>
  <si>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</si>
  <si>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</si>
  <si>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</si>
  <si>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</si>
  <si>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</si>
  <si>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</si>
  <si>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</si>
  <si>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</si>
  <si>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</si>
  <si>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</si>
  <si>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</si>
  <si>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</si>
  <si>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</si>
  <si>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</si>
  <si>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</si>
  <si>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</si>
  <si>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</si>
  <si>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</si>
  <si>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</si>
  <si>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</si>
  <si>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</si>
  <si>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</si>
  <si>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</si>
  <si>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</si>
  <si>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</si>
  <si>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</si>
  <si>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</si>
  <si>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</si>
  <si>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</si>
  <si>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</si>
  <si>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</si>
  <si>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</si>
  <si>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</si>
  <si>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</si>
  <si>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</si>
  <si>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</si>
  <si>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</si>
  <si>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</si>
  <si>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</si>
  <si>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</si>
  <si>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</si>
  <si>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</si>
  <si>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</si>
  <si>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</si>
  <si>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</si>
  <si>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</si>
  <si>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</si>
  <si>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</si>
  <si>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</si>
  <si>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</si>
  <si>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</si>
  <si>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</si>
  <si>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</si>
  <si>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</si>
  <si>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</si>
  <si>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</si>
  <si>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</si>
  <si>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</si>
  <si>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</si>
  <si>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</si>
  <si>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</si>
  <si>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</si>
  <si>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</si>
  <si>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</si>
  <si>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</si>
  <si>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</si>
  <si>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</si>
  <si>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</si>
  <si>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</si>
  <si>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</si>
  <si>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</si>
  <si>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</si>
  <si>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</si>
  <si>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</si>
  <si>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</si>
  <si>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</si>
  <si>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</si>
  <si>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</si>
  <si>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</si>
  <si>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</si>
  <si>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</si>
  <si>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</si>
  <si>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</si>
  <si>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</si>
  <si>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</si>
  <si>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</si>
  <si>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</si>
  <si>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</si>
  <si>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</si>
  <si>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</si>
  <si>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</si>
  <si>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</si>
  <si>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</si>
  <si>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</si>
  <si>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</si>
  <si>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</si>
  <si>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</si>
  <si>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</si>
  <si>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</si>
  <si>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</si>
  <si>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</si>
  <si>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</si>
  <si>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</si>
  <si>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</si>
  <si>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</si>
  <si>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</si>
  <si>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</si>
  <si>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</si>
  <si>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</si>
  <si>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</si>
  <si>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</si>
  <si>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</si>
  <si>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</si>
  <si>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</si>
  <si>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</si>
  <si>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</si>
  <si>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</si>
  <si>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</si>
  <si>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</si>
  <si>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</si>
  <si>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</si>
  <si>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</si>
  <si>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</si>
  <si>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</si>
  <si>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</si>
  <si>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</si>
  <si>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</si>
  <si>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</si>
  <si>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</si>
  <si>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</si>
  <si>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</si>
  <si>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</si>
  <si>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</si>
  <si>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</si>
  <si>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</si>
  <si>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</si>
  <si>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</si>
  <si>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</si>
  <si>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</si>
  <si>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</si>
  <si>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</si>
  <si>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</si>
  <si>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</si>
  <si>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</si>
  <si>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</si>
  <si>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</si>
  <si>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</si>
  <si>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</si>
  <si>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</si>
  <si>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</si>
  <si>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</si>
  <si>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</si>
  <si>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</si>
  <si>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</si>
  <si>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</si>
  <si>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</si>
  <si>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</si>
  <si>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</si>
  <si>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</si>
  <si>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</si>
  <si>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</si>
  <si>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</si>
  <si>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</si>
  <si>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</si>
  <si>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</si>
  <si>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</si>
  <si>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</si>
  <si>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</si>
  <si>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</si>
  <si>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</si>
  <si>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</si>
  <si>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</si>
  <si>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</si>
  <si>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</si>
  <si>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</si>
  <si>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</si>
  <si>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</si>
  <si>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</si>
  <si>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</si>
  <si>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</si>
  <si>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</si>
  <si>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</si>
  <si>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</si>
  <si>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</si>
  <si>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</si>
  <si>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</si>
  <si>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</si>
  <si>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</si>
  <si>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</si>
  <si>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</si>
  <si>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</si>
  <si>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</si>
  <si>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</si>
  <si>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</si>
  <si>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</si>
  <si>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</si>
  <si>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</si>
  <si>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</si>
  <si>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</si>
  <si>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</si>
  <si>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</si>
  <si>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</si>
  <si>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</si>
  <si>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</si>
  <si>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</si>
  <si>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</si>
  <si>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</si>
  <si>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</si>
  <si>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</si>
  <si>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</si>
  <si>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</si>
  <si>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</si>
  <si>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</si>
  <si>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</si>
  <si>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</si>
  <si>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</si>
  <si>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</si>
  <si>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</si>
  <si>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</si>
  <si>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</si>
  <si>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</si>
  <si>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</si>
  <si>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</si>
  <si>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</si>
  <si>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</si>
  <si>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</si>
  <si>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</si>
  <si>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</si>
  <si>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</si>
  <si>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</si>
  <si>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</si>
  <si>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</si>
  <si>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</si>
  <si>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</si>
  <si>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</si>
  <si>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</si>
  <si>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</si>
  <si>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</si>
  <si>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</si>
  <si>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</si>
  <si>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</si>
  <si>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</si>
  <si>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</si>
  <si>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</si>
  <si>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</si>
  <si>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</si>
  <si>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</si>
  <si>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</si>
  <si>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</si>
  <si>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</si>
  <si>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</si>
  <si>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</si>
  <si>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</si>
  <si>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</si>
  <si>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</si>
  <si>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</si>
  <si>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</si>
  <si>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</si>
  <si>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</si>
  <si>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</si>
  <si>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</si>
  <si>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</si>
  <si>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</si>
  <si>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</si>
  <si>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</si>
  <si>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</si>
  <si>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</si>
  <si>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</si>
  <si>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</si>
  <si>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</si>
  <si>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</si>
  <si>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</si>
  <si>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</si>
  <si>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</si>
  <si>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</si>
  <si>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</si>
  <si>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</si>
  <si>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</si>
  <si>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</si>
  <si>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</si>
  <si>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</si>
  <si>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</si>
  <si>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</si>
  <si>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</si>
  <si>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</si>
  <si>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</si>
  <si>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</si>
  <si>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</si>
  <si>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</si>
  <si>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</si>
  <si>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</si>
  <si>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</si>
  <si>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</si>
  <si>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</si>
  <si>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</si>
  <si>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</si>
  <si>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</si>
  <si>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</si>
  <si>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</si>
  <si>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</si>
  <si>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</si>
  <si>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</si>
  <si>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</si>
  <si>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</si>
  <si>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</si>
  <si>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</si>
  <si>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</si>
  <si>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</si>
  <si>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</si>
  <si>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</si>
  <si>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</si>
  <si>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</si>
  <si>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</si>
  <si>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</si>
  <si>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</si>
  <si>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</si>
  <si>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</si>
  <si>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</si>
  <si>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</si>
  <si>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</si>
  <si>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</si>
  <si>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</si>
  <si>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</si>
  <si>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</si>
  <si>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</si>
  <si>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</si>
  <si>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</si>
  <si>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</si>
  <si>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</si>
  <si>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</si>
  <si>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</si>
  <si>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</si>
  <si>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</si>
  <si>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</si>
  <si>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</si>
  <si>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</si>
  <si>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</si>
  <si>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</si>
  <si>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</si>
  <si>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</si>
  <si>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</si>
  <si>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</si>
  <si>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</si>
  <si>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</si>
  <si>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</si>
  <si>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</si>
  <si>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</si>
  <si>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</si>
  <si>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</si>
  <si>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</si>
  <si>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</si>
  <si>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</si>
  <si>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</si>
  <si>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</si>
  <si>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</si>
  <si>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</si>
  <si>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</si>
  <si>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</si>
  <si>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</si>
  <si>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</si>
  <si>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</si>
  <si>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</si>
  <si>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</si>
  <si>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</si>
  <si>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</si>
  <si>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</si>
  <si>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</si>
  <si>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</si>
  <si>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</si>
  <si>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</si>
  <si>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</si>
  <si>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</si>
  <si>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</si>
  <si>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</si>
  <si>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</si>
  <si>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</si>
  <si>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</si>
  <si>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</si>
  <si>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</si>
  <si>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</si>
  <si>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</si>
  <si>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</si>
  <si>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</si>
  <si>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</si>
  <si>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</si>
  <si>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</si>
  <si>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</si>
  <si>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</si>
  <si>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</si>
  <si>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</si>
  <si>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</si>
  <si>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</si>
  <si>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</si>
  <si>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</si>
  <si>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</si>
  <si>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</si>
  <si>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</si>
  <si>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</si>
  <si>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</si>
  <si>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</si>
  <si>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</si>
  <si>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</si>
  <si>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</si>
  <si>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</si>
  <si>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</si>
  <si>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</si>
  <si>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</si>
  <si>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</si>
  <si>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</si>
  <si>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</si>
  <si>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</si>
  <si>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</si>
  <si>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</si>
  <si>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</si>
  <si>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</si>
  <si>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</si>
  <si>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</si>
  <si>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</si>
  <si>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</si>
  <si>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</si>
  <si>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</si>
  <si>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</si>
  <si>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</si>
  <si>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</si>
  <si>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</si>
  <si>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</si>
  <si>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</si>
  <si>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</si>
  <si>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</si>
  <si>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</si>
  <si>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</si>
  <si>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</si>
  <si>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</si>
  <si>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</si>
  <si>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</si>
  <si>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</si>
  <si>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</si>
  <si>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</si>
  <si>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</si>
  <si>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</si>
  <si>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</si>
  <si>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</si>
  <si>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</si>
  <si>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</si>
  <si>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</si>
  <si>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</si>
  <si>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</si>
  <si>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</si>
  <si>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</si>
  <si>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</si>
  <si>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</si>
  <si>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</si>
  <si>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</si>
  <si>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</si>
  <si>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</si>
  <si>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</si>
  <si>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</si>
  <si>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</si>
  <si>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</si>
  <si>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</si>
  <si>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</si>
  <si>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</si>
  <si>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</si>
  <si>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</si>
  <si>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</si>
  <si>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</si>
  <si>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</si>
  <si>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</si>
  <si>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</si>
  <si>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</si>
  <si>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</si>
  <si>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</si>
  <si>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</si>
  <si>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</si>
  <si>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</si>
  <si>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</si>
  <si>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</si>
  <si>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</si>
  <si>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</si>
  <si>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</si>
  <si>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</si>
  <si>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</si>
  <si>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</si>
  <si>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</si>
  <si>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</si>
  <si>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</si>
  <si>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</si>
  <si>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</si>
  <si>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</si>
  <si>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</si>
  <si>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</si>
  <si>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</si>
  <si>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</si>
  <si>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</si>
  <si>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</si>
  <si>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</si>
  <si>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</si>
  <si>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</si>
  <si>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</si>
  <si>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</si>
  <si>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</si>
  <si>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</si>
  <si>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</si>
  <si>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</si>
  <si>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</si>
  <si>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</si>
  <si>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</si>
  <si>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</si>
  <si>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</si>
  <si>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</si>
  <si>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</si>
  <si>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</si>
  <si>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</si>
  <si>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</si>
  <si>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</si>
  <si>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</si>
  <si>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</si>
  <si>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</si>
  <si>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</si>
  <si>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</si>
  <si>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</si>
  <si>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</si>
  <si>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</si>
  <si>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</si>
  <si>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</si>
  <si>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</si>
  <si>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</si>
  <si>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</si>
  <si>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</si>
  <si>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</si>
  <si>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</si>
  <si>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</si>
  <si>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</si>
  <si>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</si>
  <si>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</si>
  <si>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</si>
  <si>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</si>
  <si>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</si>
  <si>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</si>
  <si>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</si>
  <si>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</si>
  <si>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</si>
  <si>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</si>
  <si>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</si>
  <si>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</si>
  <si>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</si>
  <si>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</si>
  <si>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</si>
  <si>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</si>
  <si>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</si>
  <si>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</si>
  <si>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</si>
  <si>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</si>
  <si>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</si>
  <si>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</si>
  <si>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</si>
  <si>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</si>
  <si>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</si>
  <si>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</si>
  <si>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</si>
  <si>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</si>
  <si>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</si>
  <si>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</si>
  <si>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</si>
  <si>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</si>
  <si>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</si>
  <si>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</si>
  <si>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</si>
  <si>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</si>
  <si>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</si>
  <si>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</si>
  <si>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</si>
  <si>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</si>
  <si>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</si>
  <si>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</si>
  <si>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</si>
  <si>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</si>
  <si>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</si>
  <si>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</si>
  <si>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</si>
  <si>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</si>
  <si>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</si>
  <si>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</si>
  <si>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</si>
  <si>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</si>
  <si>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</si>
  <si>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</si>
  <si>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</si>
  <si>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</si>
  <si>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</si>
  <si>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</si>
  <si>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</si>
  <si>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</si>
  <si>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</si>
  <si>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</si>
  <si>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</si>
  <si>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</si>
  <si>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</si>
  <si>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</si>
  <si>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</si>
  <si>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</si>
  <si>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</si>
  <si>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</si>
  <si>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</si>
  <si>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</si>
  <si>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</si>
  <si>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</si>
  <si>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</si>
  <si>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</si>
  <si>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</si>
  <si>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</si>
  <si>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</si>
  <si>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</si>
  <si>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</si>
  <si>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</si>
  <si>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</si>
  <si>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</si>
  <si>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</si>
  <si>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</si>
  <si>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</si>
  <si>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</si>
  <si>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</si>
  <si>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</si>
  <si>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</si>
  <si>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</si>
  <si>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</si>
  <si>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</si>
  <si>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</si>
  <si>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</si>
  <si>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</si>
  <si>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</si>
  <si>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</si>
  <si>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</si>
  <si>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</si>
  <si>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</si>
  <si>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</si>
  <si>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</si>
  <si>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</si>
  <si>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</si>
  <si>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</si>
  <si>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</si>
  <si>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</si>
  <si>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</si>
  <si>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</si>
  <si>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</si>
  <si>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</si>
  <si>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</si>
  <si>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</si>
  <si>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</si>
  <si>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</si>
  <si>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</si>
  <si>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</si>
  <si>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</si>
  <si>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</si>
  <si>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</si>
  <si>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</si>
  <si>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</si>
  <si>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</si>
  <si>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</si>
  <si>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</si>
  <si>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</si>
  <si>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</si>
  <si>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</si>
  <si>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</si>
  <si>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</si>
  <si>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</si>
  <si>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</si>
  <si>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</si>
  <si>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</si>
  <si>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</si>
  <si>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</si>
  <si>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</si>
  <si>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</si>
  <si>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</si>
  <si>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</si>
  <si>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</si>
  <si>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</si>
  <si>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</si>
  <si>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</si>
  <si>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</si>
  <si>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</si>
  <si>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</si>
  <si>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</si>
  <si>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</si>
  <si>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</si>
  <si>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</si>
  <si>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</si>
  <si>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</si>
  <si>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</si>
  <si>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</si>
  <si>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</si>
  <si>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</si>
  <si>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</si>
  <si>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</si>
  <si>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</si>
  <si>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</si>
  <si>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</si>
  <si>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</si>
  <si>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</si>
  <si>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</si>
  <si>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</si>
  <si>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</si>
  <si>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</si>
  <si>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</si>
  <si>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</si>
  <si>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</si>
  <si>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</si>
  <si>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</si>
  <si>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</si>
  <si>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</si>
  <si>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</si>
  <si>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</si>
  <si>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</si>
  <si>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</si>
  <si>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</si>
  <si>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</si>
  <si>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</si>
  <si>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</si>
  <si>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</si>
  <si>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</si>
  <si>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</si>
  <si>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</si>
  <si>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</si>
  <si>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</si>
  <si>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</si>
  <si>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</si>
  <si>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</si>
  <si>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</si>
  <si>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</si>
  <si>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</si>
  <si>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</si>
  <si>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</si>
  <si>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</si>
  <si>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</si>
  <si>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</si>
  <si>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</si>
  <si>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</si>
  <si>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</si>
  <si>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</si>
  <si>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</si>
  <si>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</si>
  <si>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</si>
  <si>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</si>
  <si>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</si>
  <si>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</si>
  <si>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</si>
  <si>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</si>
  <si>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</si>
  <si>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</si>
  <si>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</si>
  <si>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</si>
  <si>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</si>
  <si>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</si>
  <si>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</si>
  <si>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</si>
  <si>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</si>
  <si>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</si>
  <si>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</si>
  <si>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</si>
  <si>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</si>
  <si>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</si>
  <si>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</si>
  <si>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</si>
  <si>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</si>
  <si>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</si>
  <si>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</si>
  <si>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</si>
  <si>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</si>
  <si>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</si>
  <si>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</si>
  <si>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</si>
  <si>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</si>
  <si>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</si>
  <si>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</si>
  <si>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</si>
  <si>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</si>
  <si>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</si>
  <si>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</si>
  <si>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</si>
  <si>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</si>
  <si>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</si>
  <si>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</si>
  <si>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</si>
  <si>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</si>
  <si>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</si>
  <si>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</si>
  <si>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</si>
  <si>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</si>
  <si>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</si>
  <si>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</si>
  <si>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</si>
  <si>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</si>
  <si>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</si>
  <si>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</si>
  <si>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</si>
  <si>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</si>
  <si>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</si>
  <si>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</si>
  <si>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</si>
  <si>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</si>
  <si>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</si>
  <si>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</si>
  <si>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</si>
  <si>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</si>
  <si>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</si>
  <si>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</si>
  <si>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</si>
  <si>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</si>
  <si>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</si>
  <si>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</si>
  <si>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</si>
  <si>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</si>
  <si>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</si>
  <si>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</si>
  <si>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</si>
  <si>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</si>
  <si>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</si>
  <si>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</si>
  <si>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</si>
  <si>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</si>
  <si>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</si>
  <si>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</si>
  <si>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</si>
  <si>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</si>
  <si>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</si>
  <si>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</si>
  <si>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</si>
  <si>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</si>
  <si>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</si>
  <si>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</si>
  <si>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</si>
  <si>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</si>
  <si>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</si>
  <si>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</si>
  <si>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</si>
  <si>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</si>
  <si>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</si>
  <si>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</si>
  <si>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</si>
  <si>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</si>
  <si>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</si>
  <si>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</si>
  <si>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</si>
  <si>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</si>
  <si>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</si>
  <si>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</si>
  <si>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</si>
  <si>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</si>
  <si>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</si>
  <si>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</si>
  <si>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</si>
  <si>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</si>
  <si>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</si>
  <si>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</si>
  <si>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</si>
  <si>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</si>
  <si>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</si>
  <si>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</si>
  <si>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</si>
  <si>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</si>
  <si>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</si>
  <si>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</si>
  <si>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</si>
  <si>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</si>
  <si>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</si>
  <si>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</si>
  <si>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</si>
  <si>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</si>
  <si>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</si>
  <si>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</si>
  <si>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</si>
  <si>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</si>
  <si>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</si>
  <si>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</si>
  <si>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</si>
  <si>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</si>
  <si>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</si>
  <si>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</si>
  <si>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</si>
  <si>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</si>
  <si>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</si>
  <si>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</si>
  <si>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</si>
  <si>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</si>
  <si>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</si>
  <si>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</si>
  <si>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</si>
  <si>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</si>
  <si>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</si>
  <si>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</si>
  <si>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</si>
  <si>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</si>
  <si>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</si>
  <si>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</si>
  <si>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</si>
  <si>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</si>
  <si>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</si>
  <si>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</si>
  <si>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</si>
  <si>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</si>
  <si>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</si>
  <si>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</si>
  <si>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</si>
  <si>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</si>
  <si>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</si>
  <si>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</si>
  <si>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</si>
  <si>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</si>
  <si>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</si>
  <si>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</si>
  <si>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</si>
  <si>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</si>
  <si>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</si>
  <si>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</si>
  <si>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</si>
  <si>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</si>
  <si>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</si>
  <si>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</si>
  <si>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</si>
  <si>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</si>
  <si>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</si>
  <si>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</si>
  <si>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</si>
  <si>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</si>
  <si>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</si>
  <si>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</si>
  <si>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</si>
  <si>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</si>
  <si>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</si>
  <si>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</si>
  <si>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</si>
  <si>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</si>
  <si>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</si>
  <si>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</si>
  <si>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</si>
  <si>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</si>
  <si>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</si>
  <si>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</si>
  <si>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</si>
  <si>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</si>
  <si>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</si>
  <si>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</si>
  <si>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</si>
  <si>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</si>
  <si>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</si>
  <si>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</si>
  <si>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</si>
  <si>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</si>
  <si>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</si>
  <si>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</si>
  <si>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</si>
  <si>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</si>
  <si>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</si>
  <si>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</si>
  <si>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</si>
  <si>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</si>
  <si>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</si>
  <si>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</si>
  <si>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</si>
  <si>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</si>
  <si>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</si>
  <si>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</si>
  <si>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</si>
  <si>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</si>
  <si>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</si>
  <si>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</si>
  <si>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</si>
  <si>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</si>
  <si>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</si>
  <si>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</si>
  <si>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</si>
  <si>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</si>
  <si>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</si>
  <si>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</si>
  <si>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</si>
  <si>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</si>
  <si>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</si>
  <si>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</si>
  <si>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</si>
  <si>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</si>
  <si>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</si>
  <si>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</si>
  <si>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</si>
  <si>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</si>
  <si>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</si>
  <si>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</si>
  <si>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</si>
  <si>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</si>
  <si>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</si>
  <si>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</si>
  <si>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</si>
  <si>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</si>
  <si>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</si>
  <si>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</si>
  <si>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</si>
  <si>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</si>
  <si>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</si>
  <si>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</si>
  <si>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</si>
  <si>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</si>
  <si>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</si>
  <si>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</si>
  <si>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</si>
  <si>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</si>
  <si>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</si>
  <si>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</si>
  <si>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</si>
  <si>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</si>
  <si>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</si>
  <si>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</si>
  <si>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</si>
  <si>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</si>
  <si>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</si>
  <si>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</si>
  <si>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</si>
  <si>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</si>
  <si>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</si>
  <si>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</si>
  <si>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</si>
  <si>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</si>
  <si>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</si>
  <si>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</si>
  <si>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</si>
  <si>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</si>
  <si>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</si>
  <si>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</si>
  <si>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</si>
  <si>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</si>
  <si>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</si>
  <si>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</si>
  <si>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</si>
  <si>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</si>
  <si>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</si>
  <si>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</si>
  <si>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</si>
  <si>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</si>
  <si>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</si>
  <si>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</si>
  <si>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</si>
  <si>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</si>
  <si>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</si>
  <si>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</si>
  <si>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</si>
  <si>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</si>
  <si>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</si>
  <si>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</si>
  <si>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</si>
  <si>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</si>
  <si>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</si>
  <si>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</si>
  <si>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</si>
  <si>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</si>
  <si>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</si>
  <si>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</si>
  <si>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</si>
  <si>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</si>
  <si>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</si>
  <si>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</si>
  <si>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</si>
  <si>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</si>
  <si>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</si>
  <si>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</si>
  <si>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</si>
  <si>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</si>
  <si>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</si>
  <si>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</si>
  <si>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</si>
  <si>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</si>
  <si>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</si>
  <si>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</si>
  <si>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</si>
  <si>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</si>
  <si>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</si>
  <si>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</si>
  <si>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</si>
  <si>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</si>
  <si>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</si>
  <si>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</si>
  <si>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</si>
  <si>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</si>
  <si>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</si>
  <si>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</si>
  <si>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</si>
  <si>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</si>
  <si>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</si>
  <si>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</si>
  <si>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</si>
  <si>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</si>
  <si>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</si>
  <si>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</si>
  <si>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</si>
  <si>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</si>
  <si>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</si>
  <si>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</si>
  <si>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</si>
  <si>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</si>
  <si>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</si>
  <si>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</si>
  <si>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</si>
  <si>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</si>
  <si>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</si>
  <si>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</si>
  <si>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</si>
  <si>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</si>
  <si>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</si>
  <si>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</si>
  <si>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</si>
  <si>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</si>
  <si>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</si>
  <si>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</si>
  <si>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</si>
  <si>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</si>
  <si>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</si>
  <si>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</si>
  <si>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</si>
  <si>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</si>
  <si>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</si>
  <si>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</si>
  <si>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</si>
  <si>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</si>
  <si>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</si>
  <si>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</si>
  <si>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</si>
  <si>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</si>
  <si>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</si>
  <si>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</si>
  <si>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</si>
  <si>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</si>
  <si>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</si>
  <si>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</si>
  <si>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</si>
  <si>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</si>
  <si>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</si>
  <si>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</si>
  <si>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</si>
  <si>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</si>
  <si>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</si>
  <si>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</si>
  <si>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</si>
  <si>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</si>
  <si>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</si>
  <si>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</si>
  <si>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</si>
  <si>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</si>
  <si>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</si>
  <si>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</si>
  <si>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</si>
  <si>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</si>
  <si>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</si>
  <si>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</si>
  <si>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</si>
  <si>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</si>
  <si>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</si>
  <si>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</si>
  <si>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</si>
  <si>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</si>
  <si>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</si>
  <si>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</si>
  <si>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</si>
  <si>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</si>
  <si>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</si>
  <si>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</si>
  <si>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</si>
  <si>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</si>
  <si>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</si>
  <si>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</si>
  <si>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</si>
  <si>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</si>
  <si>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</si>
  <si>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</si>
  <si>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</si>
  <si>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</si>
  <si>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</si>
  <si>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</si>
  <si>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</si>
  <si>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</si>
  <si>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</si>
  <si>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</si>
  <si>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</si>
  <si>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</si>
  <si>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</si>
  <si>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</si>
  <si>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</si>
  <si>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</si>
  <si>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</si>
  <si>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</si>
  <si>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</si>
  <si>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</si>
  <si>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</si>
  <si>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</si>
  <si>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</si>
  <si>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</si>
  <si>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</si>
  <si>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</si>
  <si>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</si>
  <si>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</si>
  <si>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</si>
  <si>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</si>
  <si>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</si>
  <si>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</si>
  <si>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</si>
  <si>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</si>
  <si>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</si>
  <si>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</si>
  <si>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</si>
  <si>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</si>
  <si>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</si>
  <si>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</si>
  <si>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</si>
  <si>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</si>
  <si>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</si>
  <si>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</si>
  <si>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</si>
  <si>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</si>
  <si>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</si>
  <si>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</si>
  <si>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</si>
  <si>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</si>
  <si>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</si>
  <si>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</si>
  <si>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</si>
  <si>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</si>
  <si>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</si>
  <si>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</si>
  <si>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</si>
  <si>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</si>
  <si>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</si>
  <si>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</si>
  <si>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</si>
  <si>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</si>
  <si>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</si>
  <si>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</si>
  <si>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</si>
  <si>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</si>
  <si>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</si>
  <si>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</si>
  <si>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</si>
  <si>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</si>
  <si>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</si>
  <si>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</si>
  <si>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</si>
  <si>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</si>
  <si>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</si>
  <si>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</si>
  <si>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</si>
  <si>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</si>
  <si>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</si>
  <si>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</si>
  <si>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</si>
  <si>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</si>
  <si>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</si>
  <si>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</si>
  <si>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</si>
  <si>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</si>
  <si>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</si>
  <si>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</si>
  <si>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</si>
  <si>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</si>
  <si>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</si>
  <si>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</si>
  <si>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</si>
  <si>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</si>
  <si>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</si>
  <si>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</si>
  <si>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</si>
  <si>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</si>
  <si>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</si>
  <si>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</si>
  <si>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</si>
  <si>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</si>
  <si>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</si>
  <si>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</si>
  <si>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</si>
  <si>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</si>
  <si>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</si>
  <si>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</si>
  <si>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</si>
  <si>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</si>
  <si>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</si>
  <si>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</si>
  <si>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</si>
  <si>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</si>
  <si>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</si>
  <si>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</si>
  <si>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</si>
  <si>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</si>
  <si>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</si>
  <si>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</si>
  <si>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</si>
  <si>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</si>
  <si>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</si>
  <si>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</si>
  <si>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</si>
  <si>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</si>
  <si>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</si>
  <si>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</si>
  <si>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</si>
  <si>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</si>
  <si>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</si>
  <si>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</si>
  <si>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</si>
  <si>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</si>
  <si>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</si>
  <si>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</si>
  <si>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</si>
  <si>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</si>
  <si>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</si>
  <si>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</si>
  <si>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</si>
  <si>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</si>
  <si>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</si>
  <si>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</si>
  <si>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</si>
  <si>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</si>
  <si>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</si>
  <si>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</si>
  <si>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</si>
  <si>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</si>
  <si>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</si>
  <si>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</si>
  <si>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</si>
  <si>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</si>
  <si>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</si>
  <si>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</si>
  <si>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</si>
  <si>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</si>
  <si>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</si>
  <si>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</si>
  <si>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</si>
  <si>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</si>
  <si>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</si>
  <si>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</si>
  <si>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</si>
  <si>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</si>
  <si>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</si>
  <si>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</si>
  <si>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</si>
  <si>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</si>
  <si>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</si>
  <si>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</si>
  <si>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</si>
  <si>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</si>
  <si>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</si>
  <si>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</si>
  <si>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</si>
  <si>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</si>
  <si>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</si>
  <si>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</si>
  <si>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</si>
  <si>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</si>
  <si>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</si>
  <si>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</si>
  <si>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</si>
  <si>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</si>
  <si>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</si>
  <si>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</si>
  <si>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</si>
  <si>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</si>
  <si>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</si>
  <si>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</si>
  <si>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</si>
  <si>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</si>
  <si>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</si>
  <si>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</si>
  <si>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</si>
  <si>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</si>
  <si>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</si>
  <si>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</si>
  <si>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</si>
  <si>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</si>
  <si>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</si>
  <si>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</si>
  <si>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</si>
  <si>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</si>
  <si>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</si>
  <si>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</si>
  <si>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</si>
  <si>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</si>
  <si>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</si>
  <si>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</si>
  <si>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</si>
  <si>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</si>
  <si>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</si>
  <si>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</si>
  <si>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</si>
  <si>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</si>
  <si>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</si>
  <si>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</si>
  <si>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</si>
  <si>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</si>
  <si>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</si>
  <si>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</si>
  <si>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</si>
  <si>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</si>
  <si>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</si>
  <si>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</si>
  <si>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</si>
  <si>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</si>
  <si>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</si>
  <si>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</si>
  <si>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</si>
  <si>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</si>
  <si>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</si>
  <si>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</si>
  <si>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</si>
  <si>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</si>
  <si>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</si>
  <si>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</si>
  <si>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</si>
  <si>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</si>
  <si>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</si>
  <si>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</si>
  <si>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</si>
  <si>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</si>
  <si>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</si>
  <si>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</si>
  <si>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</si>
  <si>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</si>
  <si>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</si>
  <si>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</si>
  <si>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</si>
  <si>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</si>
  <si>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</si>
  <si>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</si>
  <si>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</si>
  <si>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</si>
  <si>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</si>
  <si>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</si>
  <si>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</si>
  <si>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</si>
  <si>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</si>
  <si>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</si>
  <si>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</si>
  <si>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</si>
  <si>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</si>
  <si>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</si>
  <si>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</si>
  <si>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</si>
  <si>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</si>
  <si>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</si>
  <si>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</si>
  <si>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</si>
  <si>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</si>
  <si>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</si>
  <si>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</si>
  <si>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</si>
  <si>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</si>
  <si>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</si>
  <si>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</si>
  <si>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</si>
  <si>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</si>
  <si>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</si>
  <si>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</si>
  <si>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</si>
  <si>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</si>
  <si>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</si>
  <si>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</si>
  <si>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</si>
  <si>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</si>
  <si>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</si>
  <si>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</si>
  <si>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</si>
  <si>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</si>
  <si>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</si>
  <si>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</si>
  <si>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</si>
  <si>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</si>
  <si>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</si>
  <si>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</si>
  <si>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</si>
  <si>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</si>
  <si>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</si>
  <si>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</si>
  <si>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</si>
  <si>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</si>
  <si>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</si>
  <si>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</si>
  <si>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</si>
  <si>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</si>
  <si>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</si>
  <si>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</si>
  <si>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</si>
  <si>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</si>
  <si>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</si>
  <si>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</si>
  <si>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</si>
  <si>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</si>
  <si>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</si>
  <si>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</si>
  <si>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</si>
  <si>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</si>
  <si>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</si>
  <si>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</si>
  <si>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</si>
  <si>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</si>
  <si>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</si>
  <si>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</si>
  <si>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</si>
  <si>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</si>
  <si>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</si>
  <si>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</si>
  <si>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</si>
  <si>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</si>
  <si>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</si>
  <si>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</si>
  <si>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</si>
  <si>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</si>
  <si>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</si>
  <si>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</si>
  <si>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</si>
  <si>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</si>
  <si>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</si>
  <si>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</si>
  <si>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</si>
  <si>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</si>
  <si>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</si>
  <si>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</si>
  <si>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</si>
  <si>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</si>
  <si>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</si>
  <si>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</si>
  <si>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</si>
  <si>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</si>
  <si>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</si>
  <si>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</si>
  <si>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</si>
  <si>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</si>
  <si>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</si>
  <si>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</si>
  <si>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</si>
  <si>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</si>
  <si>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</si>
  <si>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</si>
  <si>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</si>
  <si>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</si>
  <si>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</si>
  <si>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</si>
  <si>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</si>
  <si>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</si>
  <si>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</si>
  <si>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</si>
  <si>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</si>
  <si>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</si>
  <si>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</si>
  <si>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</si>
  <si>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</si>
  <si>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</si>
  <si>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</si>
  <si>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</si>
  <si>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</si>
  <si>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</si>
  <si>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</si>
  <si>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</si>
  <si>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</si>
  <si>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</si>
  <si>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</si>
  <si>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</si>
  <si>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</si>
  <si>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</si>
  <si>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</si>
  <si>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</si>
  <si>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</si>
  <si>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</si>
  <si>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</si>
  <si>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</si>
  <si>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</si>
  <si>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</si>
  <si>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</si>
  <si>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</si>
  <si>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</si>
  <si>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</si>
  <si>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</si>
  <si>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</si>
  <si>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</si>
  <si>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</si>
  <si>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</si>
  <si>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</si>
  <si>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</si>
  <si>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</si>
  <si>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</si>
  <si>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</si>
  <si>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</si>
  <si>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</si>
  <si>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</si>
  <si>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</si>
  <si>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</si>
  <si>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</si>
  <si>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</si>
  <si>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</si>
  <si>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</si>
  <si>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</si>
  <si>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</si>
  <si>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</si>
  <si>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</si>
  <si>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</si>
  <si>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</si>
  <si>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</si>
  <si>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</si>
  <si>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</si>
  <si>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</si>
  <si>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</si>
  <si>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</si>
  <si>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</si>
  <si>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</si>
  <si>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</si>
  <si>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</si>
  <si>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</si>
  <si>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</si>
  <si>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</si>
  <si>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</si>
  <si>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</si>
  <si>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</si>
  <si>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</si>
  <si>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</si>
  <si>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</si>
  <si>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</si>
  <si>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</si>
  <si>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</si>
  <si>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</si>
  <si>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</si>
  <si>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</si>
  <si>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</si>
  <si>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</si>
  <si>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</si>
  <si>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</si>
  <si>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</si>
  <si>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</si>
  <si>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</si>
  <si>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</si>
  <si>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</si>
  <si>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</si>
  <si>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</si>
  <si>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</si>
  <si>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</si>
  <si>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</si>
  <si>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</si>
  <si>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</si>
  <si>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</si>
  <si>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</si>
  <si>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</si>
  <si>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</si>
  <si>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</si>
  <si>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</si>
  <si>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</si>
  <si>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</si>
  <si>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</si>
  <si>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</si>
  <si>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</si>
  <si>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</si>
  <si>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</si>
  <si>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</si>
  <si>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</si>
  <si>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</si>
  <si>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</si>
  <si>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</si>
  <si>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</si>
  <si>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</si>
  <si>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</si>
  <si>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</si>
  <si>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</si>
  <si>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</si>
  <si>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</si>
  <si>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</si>
  <si>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</si>
  <si>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</si>
  <si>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</si>
  <si>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</si>
  <si>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</si>
  <si>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</si>
  <si>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</si>
  <si>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</si>
  <si>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</si>
  <si>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</si>
  <si>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</si>
  <si>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</si>
  <si>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</si>
  <si>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</si>
  <si>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</si>
  <si>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</si>
  <si>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</si>
  <si>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</si>
  <si>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</si>
  <si>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</si>
  <si>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</si>
  <si>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</si>
  <si>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</si>
  <si>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</si>
  <si>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</si>
  <si>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</si>
  <si>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</si>
  <si>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</si>
  <si>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</si>
  <si>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</si>
  <si>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</si>
  <si>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</si>
  <si>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</si>
  <si>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</si>
  <si>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</si>
  <si>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</si>
  <si>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</si>
  <si>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</si>
  <si>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</si>
  <si>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</si>
  <si>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</si>
  <si>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</si>
  <si>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</si>
  <si>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</si>
  <si>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</si>
  <si>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</si>
  <si>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</si>
  <si>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</si>
  <si>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</si>
  <si>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</si>
  <si>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</si>
  <si>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</si>
  <si>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</si>
  <si>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</si>
  <si>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</si>
  <si>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</si>
  <si>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</si>
  <si>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</si>
  <si>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</si>
  <si>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</si>
  <si>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</si>
  <si>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</si>
  <si>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</si>
  <si>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</si>
  <si>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</si>
  <si>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</si>
  <si>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</si>
  <si>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</si>
  <si>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</si>
  <si>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</si>
  <si>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</si>
  <si>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</si>
  <si>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</si>
  <si>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</si>
  <si>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</si>
  <si>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</si>
  <si>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</si>
  <si>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</si>
  <si>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</si>
  <si>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</si>
  <si>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</si>
  <si>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</si>
  <si>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</si>
  <si>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</si>
  <si>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</si>
  <si>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</si>
  <si>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</si>
  <si>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</si>
  <si>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</si>
  <si>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</si>
  <si>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</si>
  <si>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</si>
  <si>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</si>
  <si>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</si>
  <si>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</si>
  <si>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</si>
  <si>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</si>
  <si>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</si>
  <si>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</si>
  <si>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</si>
  <si>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</si>
  <si>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</si>
  <si>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</si>
  <si>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</si>
  <si>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</si>
  <si>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</si>
  <si>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</si>
  <si>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</si>
  <si>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</si>
  <si>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</si>
  <si>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</si>
  <si>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</si>
  <si>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</si>
  <si>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</si>
  <si>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</si>
  <si>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</si>
  <si>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</si>
  <si>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</si>
  <si>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</si>
  <si>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</si>
  <si>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</si>
  <si>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</si>
  <si>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</si>
  <si>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</si>
  <si>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</si>
  <si>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</si>
  <si>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</si>
  <si>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</si>
  <si>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</si>
  <si>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</si>
  <si>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</si>
  <si>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</si>
  <si>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</si>
  <si>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</si>
  <si>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</si>
  <si>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</si>
  <si>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</si>
  <si>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</si>
  <si>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</si>
  <si>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</si>
  <si>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</si>
  <si>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</si>
  <si>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</si>
  <si>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</si>
  <si>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</si>
  <si>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</si>
  <si>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</si>
  <si>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</si>
  <si>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</si>
  <si>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</si>
  <si>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</si>
  <si>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</si>
  <si>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</si>
  <si>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</si>
  <si>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</si>
  <si>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</si>
  <si>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</si>
  <si>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</si>
  <si>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</si>
  <si>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</si>
  <si>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</si>
  <si>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</si>
  <si>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</si>
  <si>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</si>
  <si>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</si>
  <si>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</si>
  <si>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</si>
  <si>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</si>
  <si>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</si>
  <si>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</si>
  <si>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</si>
  <si>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</si>
  <si>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</si>
  <si>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</si>
  <si>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</si>
  <si>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</si>
  <si>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</si>
  <si>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</si>
  <si>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</si>
  <si>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</si>
  <si>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</si>
  <si>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</si>
  <si>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</si>
  <si>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</si>
  <si>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</si>
  <si>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</si>
  <si>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</si>
  <si>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</si>
  <si>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</si>
  <si>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</si>
  <si>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</si>
  <si>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</si>
  <si>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</si>
  <si>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</si>
  <si>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</si>
  <si>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</si>
  <si>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</si>
  <si>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</si>
  <si>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</si>
  <si>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</si>
  <si>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</si>
  <si>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</si>
  <si>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</si>
  <si>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</si>
  <si>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</si>
  <si>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</si>
  <si>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</si>
  <si>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</si>
  <si>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</si>
  <si>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</si>
  <si>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</si>
  <si>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</si>
  <si>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</si>
  <si>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</si>
  <si>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</si>
  <si>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</si>
  <si>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</si>
  <si>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</si>
  <si>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</si>
  <si>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</si>
  <si>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</si>
  <si>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</si>
  <si>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</si>
  <si>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</si>
  <si>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</si>
  <si>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</si>
  <si>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</si>
  <si>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</si>
  <si>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</si>
  <si>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</si>
  <si>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</si>
  <si>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</si>
  <si>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</si>
  <si>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</si>
  <si>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</si>
  <si>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</si>
  <si>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</si>
  <si>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</si>
  <si>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</si>
  <si>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</si>
  <si>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</si>
  <si>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</si>
  <si>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</si>
  <si>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</si>
  <si>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</si>
  <si>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</si>
  <si>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</si>
  <si>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</si>
  <si>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</si>
  <si>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</si>
  <si>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</si>
  <si>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</si>
  <si>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</si>
  <si>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</si>
  <si>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</si>
  <si>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</si>
  <si>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</si>
  <si>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</si>
  <si>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</si>
  <si>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</si>
  <si>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</si>
  <si>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</si>
  <si>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</si>
  <si>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</si>
  <si>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</si>
  <si>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</si>
  <si>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</si>
  <si>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</si>
  <si>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</si>
  <si>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</si>
  <si>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</si>
  <si>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</si>
  <si>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</si>
  <si>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</si>
  <si>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</si>
  <si>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</si>
  <si>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</si>
  <si>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</si>
  <si>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</si>
  <si>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</si>
  <si>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</si>
  <si>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</si>
  <si>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</si>
  <si>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</si>
  <si>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</si>
  <si>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</si>
  <si>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</si>
  <si>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</si>
  <si>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</si>
  <si>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</si>
  <si>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</si>
  <si>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</si>
  <si>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</si>
  <si>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</si>
  <si>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</si>
  <si>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</si>
  <si>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</si>
  <si>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</si>
  <si>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</si>
  <si>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</si>
  <si>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</si>
  <si>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</si>
  <si>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</si>
  <si>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</si>
  <si>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</si>
  <si>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</si>
  <si>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</si>
  <si>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</si>
  <si>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</si>
  <si>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</si>
  <si>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</si>
  <si>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</si>
  <si>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</si>
  <si>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</si>
  <si>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</si>
  <si>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</si>
  <si>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</si>
  <si>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</si>
  <si>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</si>
  <si>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</si>
  <si>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</si>
  <si>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</si>
  <si>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</si>
  <si>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</si>
  <si>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</si>
  <si>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</si>
  <si>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</si>
  <si>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</si>
  <si>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</si>
  <si>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</si>
  <si>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</si>
  <si>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</si>
  <si>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</si>
  <si>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</si>
  <si>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</si>
  <si>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</si>
  <si>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</si>
  <si>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</si>
  <si>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</si>
  <si>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</si>
  <si>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</si>
  <si>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</si>
  <si>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</si>
  <si>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</si>
  <si>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</si>
  <si>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</si>
  <si>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</si>
  <si>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</si>
  <si>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</si>
  <si>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</si>
  <si>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</si>
  <si>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</si>
  <si>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</si>
  <si>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</si>
  <si>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</si>
  <si>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</si>
  <si>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</si>
  <si>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</si>
  <si>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</si>
  <si>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</si>
  <si>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</si>
  <si>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</si>
  <si>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</si>
  <si>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</si>
  <si>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</si>
  <si>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</si>
  <si>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</si>
  <si>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</si>
  <si>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</si>
  <si>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</si>
  <si>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</si>
  <si>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</si>
  <si>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</si>
  <si>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</si>
  <si>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</si>
  <si>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</si>
  <si>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</si>
  <si>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</si>
  <si>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</si>
  <si>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</si>
  <si>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</si>
  <si>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</si>
  <si>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</si>
  <si>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</si>
  <si>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</si>
  <si>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</si>
  <si>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</si>
  <si>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</si>
  <si>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</si>
  <si>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</si>
  <si>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</si>
  <si>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</si>
  <si>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</si>
  <si>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</si>
  <si>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</si>
  <si>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</si>
  <si>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</si>
  <si>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</si>
  <si>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</si>
  <si>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</si>
  <si>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</si>
  <si>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</si>
  <si>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</si>
  <si>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</si>
  <si>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</si>
  <si>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</si>
  <si>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</si>
  <si>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</si>
  <si>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</si>
  <si>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</si>
  <si>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</si>
  <si>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</si>
  <si>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</si>
  <si>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</si>
  <si>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</si>
  <si>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</si>
  <si>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</si>
  <si>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</si>
  <si>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</si>
  <si>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</si>
  <si>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</si>
  <si>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</si>
  <si>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</si>
  <si>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</si>
  <si>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</si>
  <si>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</si>
  <si>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</si>
  <si>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</si>
  <si>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</si>
  <si>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</si>
  <si>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</si>
  <si>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</si>
  <si>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</si>
  <si>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</si>
  <si>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</si>
  <si>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</si>
  <si>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</si>
  <si>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</si>
  <si>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</si>
  <si>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</si>
  <si>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</si>
  <si>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</si>
  <si>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</si>
  <si>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</si>
  <si>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</si>
  <si>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</si>
  <si>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</si>
  <si>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</si>
  <si>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</si>
  <si>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</si>
  <si>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</si>
  <si>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</si>
  <si>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</si>
  <si>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</si>
  <si>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</si>
  <si>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</si>
  <si>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</si>
  <si>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</si>
  <si>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</si>
  <si>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</si>
  <si>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</si>
  <si>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</si>
  <si>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</si>
  <si>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</si>
  <si>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</si>
  <si>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</si>
  <si>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</si>
  <si>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</si>
  <si>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</si>
  <si>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</si>
  <si>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</si>
  <si>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</si>
  <si>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</si>
  <si>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</si>
  <si>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</si>
  <si>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</si>
  <si>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</si>
  <si>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</si>
  <si>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</si>
  <si>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</si>
  <si>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</si>
  <si>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</si>
  <si>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</si>
  <si>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</si>
  <si>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</si>
  <si>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</si>
  <si>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</si>
  <si>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</si>
  <si>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</si>
  <si>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</si>
  <si>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</si>
  <si>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</si>
  <si>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</si>
  <si>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</si>
  <si>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</si>
  <si>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</si>
  <si>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</si>
  <si>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</si>
  <si>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</si>
  <si>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</si>
  <si>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</si>
  <si>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</si>
  <si>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</si>
  <si>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</si>
  <si>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</si>
  <si>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</si>
  <si>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</si>
  <si>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</si>
  <si>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</si>
  <si>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</si>
  <si>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</si>
  <si>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</si>
  <si>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</si>
  <si>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</si>
  <si>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</si>
  <si>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</si>
  <si>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</si>
  <si>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</si>
  <si>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</si>
  <si>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</si>
  <si>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</si>
  <si>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</si>
  <si>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</si>
  <si>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</si>
  <si>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</si>
  <si>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</si>
  <si>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</si>
  <si>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</si>
  <si>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</si>
  <si>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</si>
  <si>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</si>
  <si>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</si>
  <si>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</si>
  <si>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</si>
  <si>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</si>
  <si>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</si>
  <si>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</si>
  <si>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</si>
  <si>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</si>
  <si>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</si>
  <si>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</si>
  <si>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</si>
  <si>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</si>
  <si>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</si>
  <si>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</si>
  <si>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</si>
  <si>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</si>
  <si>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</si>
  <si>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</si>
  <si>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</si>
  <si>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</si>
  <si>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</si>
  <si>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</si>
  <si>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</si>
  <si>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</si>
  <si>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</si>
  <si>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</si>
  <si>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</si>
  <si>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</si>
  <si>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</si>
  <si>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</si>
  <si>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</si>
  <si>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</si>
  <si>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</si>
  <si>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</si>
  <si>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</si>
  <si>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</si>
  <si>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</si>
  <si>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</si>
  <si>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</si>
  <si>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</si>
  <si>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</si>
  <si>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</si>
  <si>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</si>
  <si>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</si>
  <si>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</si>
  <si>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</si>
  <si>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</si>
  <si>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</si>
  <si>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</si>
  <si>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</si>
  <si>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</si>
  <si>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</si>
  <si>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</si>
  <si>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</si>
  <si>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</si>
  <si>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</si>
  <si>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</si>
  <si>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</si>
  <si>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</si>
  <si>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</si>
  <si>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</si>
  <si>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</si>
  <si>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</si>
  <si>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</si>
  <si>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</si>
  <si>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</si>
  <si>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</si>
  <si>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</si>
  <si>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</si>
  <si>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</si>
  <si>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</si>
  <si>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</si>
  <si>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</si>
  <si>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</si>
  <si>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</si>
  <si>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</si>
  <si>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</si>
  <si>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</si>
  <si>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</si>
  <si>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</si>
  <si>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</si>
  <si>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</si>
  <si>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</si>
  <si>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</si>
  <si>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</si>
  <si>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</si>
  <si>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</si>
  <si>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</si>
  <si>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</si>
  <si>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</si>
  <si>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</si>
  <si>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</si>
  <si>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</si>
  <si>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</si>
  <si>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</si>
  <si>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</si>
  <si>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</si>
  <si>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</si>
  <si>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</si>
  <si>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</si>
  <si>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</si>
  <si>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</si>
  <si>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</si>
  <si>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</si>
  <si>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</si>
  <si>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</si>
  <si>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</si>
  <si>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</si>
  <si>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</si>
  <si>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</si>
  <si>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</si>
  <si>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</si>
  <si>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</si>
  <si>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</si>
  <si>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</si>
  <si>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</si>
  <si>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</si>
  <si>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</si>
  <si>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</si>
  <si>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</si>
  <si>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</si>
  <si>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</si>
  <si>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</si>
  <si>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</si>
  <si>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</si>
  <si>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</si>
  <si>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</si>
  <si>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</si>
  <si>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</si>
  <si>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</si>
  <si>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</si>
  <si>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</si>
  <si>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</si>
  <si>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</si>
  <si>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</si>
  <si>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</si>
  <si>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</si>
  <si>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</si>
  <si>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</si>
  <si>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</si>
  <si>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</si>
  <si>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</si>
  <si>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</si>
  <si>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</si>
  <si>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</si>
  <si>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</si>
  <si>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</si>
  <si>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</si>
  <si>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</si>
  <si>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</si>
  <si>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</si>
  <si>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</si>
  <si>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</si>
  <si>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</si>
  <si>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</si>
  <si>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</si>
  <si>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</si>
  <si>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</si>
  <si>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</si>
  <si>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</si>
  <si>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</si>
  <si>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</si>
  <si>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</si>
  <si>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</si>
  <si>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</si>
  <si>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</si>
  <si>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</si>
  <si>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</si>
  <si>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</si>
  <si>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</si>
  <si>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</si>
  <si>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</si>
  <si>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</si>
  <si>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</si>
  <si>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</si>
  <si>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</si>
  <si>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</si>
  <si>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</si>
  <si>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</si>
  <si>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</si>
  <si>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</si>
  <si>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</si>
  <si>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</si>
  <si>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</si>
  <si>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</si>
  <si>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</si>
  <si>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</si>
  <si>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</si>
  <si>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</si>
  <si>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</si>
  <si>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</si>
  <si>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</si>
  <si>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</si>
  <si>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</si>
  <si>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</si>
  <si>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</si>
  <si>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</si>
  <si>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</si>
  <si>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</si>
  <si>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</si>
  <si>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</si>
  <si>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</si>
  <si>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</si>
  <si>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</si>
  <si>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</si>
  <si>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</si>
  <si>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</si>
  <si>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</si>
  <si>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</si>
  <si>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</si>
  <si>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</si>
  <si>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</si>
  <si>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</si>
  <si>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</si>
  <si>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</si>
  <si>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</si>
  <si>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</si>
  <si>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</si>
  <si>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</si>
  <si>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</si>
  <si>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</si>
  <si>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</si>
  <si>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</si>
  <si>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</si>
  <si>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</si>
  <si>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</si>
  <si>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</si>
  <si>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</si>
  <si>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</si>
  <si>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</si>
  <si>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</si>
  <si>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</si>
  <si>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</si>
  <si>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</si>
  <si>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</si>
  <si>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</si>
  <si>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</si>
  <si>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</si>
  <si>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</si>
  <si>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</si>
  <si>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</si>
  <si>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</si>
  <si>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</si>
  <si>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</si>
  <si>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</si>
  <si>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</si>
  <si>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</si>
  <si>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</si>
  <si>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</si>
  <si>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</si>
  <si>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</si>
  <si>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</si>
  <si>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</si>
  <si>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</si>
  <si>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</si>
  <si>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</si>
  <si>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</si>
  <si>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</si>
  <si>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</si>
  <si>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</si>
  <si>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</si>
  <si>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</si>
  <si>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</si>
  <si>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</si>
  <si>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</si>
  <si>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</si>
  <si>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</si>
  <si>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</si>
  <si>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</si>
  <si>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</si>
  <si>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</si>
  <si>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</si>
  <si>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</si>
  <si>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</si>
  <si>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</si>
  <si>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</si>
  <si>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</si>
  <si>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</si>
  <si>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</si>
  <si>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</si>
  <si>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</si>
  <si>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</si>
  <si>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</si>
  <si>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</si>
  <si>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</si>
  <si>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</si>
  <si>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</si>
  <si>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</si>
  <si>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</si>
  <si>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</si>
  <si>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</si>
  <si>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</si>
  <si>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</si>
  <si>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</si>
  <si>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</si>
  <si>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</si>
  <si>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</si>
  <si>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</si>
  <si>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</si>
  <si>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</si>
  <si>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</si>
  <si>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</si>
  <si>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</si>
  <si>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</si>
  <si>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</si>
  <si>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</si>
  <si>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</si>
  <si>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</si>
  <si>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</si>
  <si>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</si>
  <si>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</si>
  <si>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</si>
  <si>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</si>
  <si>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</si>
  <si>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</si>
  <si>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</si>
  <si>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</si>
  <si>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</si>
  <si>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</si>
  <si>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</si>
  <si>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30 min for Hub site HAJ0217 </t>
  </si>
  <si>
    <t>PCM-20251203-00001053</t>
  </si>
  <si>
    <t xml:space="preserve">team on the way need 25 minutes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</si>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</sst>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0" totalsRowShown="0" headerRowDxfId="46" dataDxfId="45" headerRowBorderDxfId="43" tableBorderDxfId="44" totalsRowBorderDxfId="42">
  <autoFilter ref="A1:L2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6" totalsRowShown="0" headerRowDxfId="13" tableBorderDxfId="12">
  <autoFilter ref="A1:L43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331.61834189814545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45994.566767824072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45994.566767824072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45994.566767824072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45994.566767824072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45994.566767824072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45994.566767824072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45994.566767824072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45994.566767824072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45994.566767824072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45994.566767824072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45994.566767824072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45994.566767824072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45994.566767824072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45994.566767824072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45994.566767824072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45994.566767824072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45994.566767824072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45994.566767824072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45994.566767824072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45994.566767824072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45994.566767824072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45994.566767824072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45994.566767824072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45994.566767824072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45994.566767824072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45994.566767824072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45994.566767824072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45994.566767824072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45994.566767824072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45994.566767824072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45994.566767824072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45994.566767824072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45994.566767824072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45994.566767824072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45994.566767824072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45994.566767824072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45994.566767824072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45994.566767824072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45994.566767824072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45994.566767824072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45994.566767824072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45994.566767824072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45994.566767824072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45994.566767824072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45994.566767824072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45994.566767824072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45994.566767824072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45994.566767824072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45994.566767824072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45994.566767824072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45994.566767824072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45994.566767824072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45994.566767824072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45994.566767824072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45994.566767824072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45994.566767824072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45994.566767824072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45994.566767824072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45994.566767824072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45994.566767824072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45994.566767824072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45994.566767824072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45994.566767824072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45994.566767824072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45994.566767824072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45994.566767824072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45994.566767824072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45994.566767824072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45994.566767824072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45994.566767824072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45994.566767824072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45994.566767824072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45994.566767824072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45994.566767824072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45994.566767824072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45994.566767824072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45994.566767824072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45994.566767824072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45994.566767824072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45994.566767824072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45994.566767824072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45994.566767824072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45994.566767824072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45994.566767824072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45994.566767824072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45994.566767824072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45994.566767824072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45994.566767824072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45994.566767824072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45994.566767824072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45994.566767824072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45994.566767824072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45994.566767824072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45994.566767824072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45994.566767824072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45994.566767824072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45994.566767824072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45994.566767824072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45994.566767824072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45994.566767824072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45994.566767824072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45994.566767824072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45994.566767824072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45994.566767824072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45994.566767824072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45994.566767824072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45994.566767824072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45994.566767824072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45994.566767824072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45994.566767824072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45994.566767824072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45994.566767824072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45994.566767824072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45994.566767824072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45994.566767824072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45994.566767824072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45994.566767824072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45994.566767824072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45994.566767824072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45994.566767824072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45994.566767824072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45994.566767824072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45994.566767824072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45994.566767824072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45994.566767824072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45994.566767824072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45994.566767824072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45994.566767824072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45994.566767824072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45994.566767824072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45994.566767824072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45994.566767824072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45994.566767824072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45994.566767824072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45994.566767824072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45994.566767824072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45994.566767824072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45994.566767824072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45994.566767824072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45994.566767824072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45994.566767824072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45994.566767824072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45994.566767824072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45994.566767824072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45994.566767824072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45994.566767824072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45994.566767824072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45994.566767824072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45994.566767824072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45994.566767824072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45994.566767824072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45994.566767824072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45994.566767824072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45994.566767824072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45994.566767824072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45994.566767824072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45994.566767824072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45994.566767824072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45994.566767824072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45994.566767824072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45994.566767824072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45994.566767824072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45994.566767824072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45994.566767824072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45994.566767824072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45994.566767824072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45994.566767824072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45994.566767824072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45994.566767824072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45994.566767824072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45994.566767824072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45994.566767824072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45994.566767824072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45994.566767824072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45994.566767824072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45994.566767824072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45994.566767824072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45994.566767824072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45994.566767824072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45994.566767824072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45994.566767824072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45994.566767824072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45994.566767824072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45994.566767824072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45994.566767824072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45994.566767824072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45994.566767824072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45994.566767824072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45994.566767824072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45994.566767824072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45994.566767824072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45994.566767824072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45994.566767824072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45994.566767824072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45994.566767824072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45994.566767824072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45994.566767824072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45994.566767824072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45994.566767824072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45994.566767824072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45994.566767824072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45994.566767824072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45994.566767824072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45994.566767824072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45994.566767824072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45994.566767824072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169.56692986111011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10.179348842590116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45994.566767824072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45994.566767824072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45994.566767824072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45994.566767824072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45994.566767824072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45994.566767824072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45994.566767824072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45994.566767824072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45994.566767824072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45994.566767824072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45994.566767824072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45994.566767824072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45994.566767824072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45994.566767824072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45994.566767824072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45994.566767824072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45994.566767824072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45994.566767824072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45994.566767824072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45994.566767824072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45994.566767824072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45994.566767824072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45994.566767824072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45994.566767824072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45994.566767824072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45994.566767824072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45994.566767824072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45994.566767824072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45994.566767824072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45994.566767824072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45994.566767824072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45994.566767824072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45994.566767824072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4.1767824070120696E-2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45994.566767824072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45994.566767824072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45994.566767824072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45994.566767824072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45994.566767824072</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45994.566767824072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45994.566767824072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45994.566767824072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45994.566767824072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45994.566767824072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45994.566767824072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45994.566767824072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45994.566767824072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45994.566767824072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45994.566767824072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45994.566767824072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45994.566767824072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45994.566767824072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45994.566767824072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45994.566767824072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45994.566767824072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45994.566767824072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45994.566767824072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45994.566767824072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45994.566767824072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45994.566767824072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45994.566767824072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45994.566767824072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45994.566767824072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45994.566767824072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45994.566767824072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45994.566767824072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45994.566767824072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45994.566767824072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45994.566767824072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45994.566767824072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45994.566767824072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45994.566767824072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45994.566767824072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45994.566767824072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45994.566767824072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45994.566767824072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45994.566767824072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45994.566767824072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45994.566767824072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45994.566767824072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45994.566767824072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45994.566767824072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45994.566767824072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45994.566767824072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45994.566767824072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45994.566767824072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45994.566767824072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45994.566767824072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45994.566767824072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45994.566767824072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45994.566767824072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45994.566767824072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45994.566767824072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45994.566767824072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45994.566767824072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45994.566767824072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45994.566767824072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45994.566767824072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45994.566767824072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45994.566767824072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45994.566767824072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45994.566767824072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45994.566767824072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45994.566767824072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45994.566767824072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45994.566767824072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45994.566767824072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45994.566767824072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45994.566767824072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45994.566767824072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45994.566767824072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45994.566767824072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45994.566767824072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45994.566767824072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45994.566767824072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45994.566767824072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45994.566767824072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45994.566767824072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45994.566767824072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45994.566767824072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45994.566767824072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45994.566767824072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45994.566767824072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45994.566767824072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45994.566767824072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45994.566767824072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45994.566767824072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45994.566767824072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45994.566767824072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45994.566767824072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45994.566767824072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45994.566767824072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45994.566767824072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45994.566767824072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45994.566767824072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45994.566767824072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45994.566767824072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45994.566767824072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45994.566767824072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45994.566767824072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45994.566767824072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45994.566767824072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45994.566767824072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45994.566767824072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45994.566767824072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45994.566767824072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45994.566767824072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45994.566767824072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45994.566767824072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45994.566767824072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45994.566767824072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45994.566767824072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45994.566767824072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45994.566767824072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45994.566767824072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45994.566767824072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45994.566767824072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45994.566767824072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45994.566767824072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45994.566767824072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45994.566767824072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45994.566767824072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45994.566767824072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45994.566767824072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45994.566767824072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45994.566767824072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45994.566767824072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45994.566767824072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45994.566767824072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45994.566767824072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45994.566767824072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45994.566767824072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45994.566767824072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45994.566767824072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45994.566767824072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45994.566767824072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45994.566767824072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45994.566767824072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45994.566767824072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45994.566767824072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45994.566767824072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45994.566767824072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45994.566767824072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45994.566767824072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45994.566767824072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45994.566767824072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45994.566767824072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45994.566767824072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45994.566767824072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45994.566767824072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45994.566767824072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45994.566767824072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45994.566767824072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45994.566767824072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45994.566767824072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45994.566767824072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45994.566767824072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45994.566767824072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45994.566767824072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45994.566767824072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45994.566767824072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45994.566767824072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45994.566767824072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45994.566767824072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45994.566767824072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45994.566767824072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45994.566767824072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45994.566767824072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45994.566767824072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45994.566767824072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45994.566767824072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45994.566767824072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45994.566767824072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45994.566767824072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45994.566767824072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45994.566767824072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45994.566767824072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45994.566767824072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45994.566767824072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45994.566767824072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45994.566767824072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45994.566767824072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45994.566767824072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45994.566767824072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45994.566767824072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45994.566767824072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45994.566767824072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45994.566767824072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45994.566767824072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45994.566767824072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45994.566767824072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45994.566767824072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45994.566767824072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45994.566767824072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45994.566767824072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45994.566767824072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45994.566767824072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45994.566767824072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45994.566767824072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45994.566767824072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45994.566767824072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45994.566767824072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45994.566767824072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45994.566767824072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45994.566767824072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45994.566767824072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45994.566767824072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45994.566767824072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45994.566767824072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45994.566767824072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45994.566767824072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45994.566767824072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45994.566767824072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45994.566767824072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45994.566767824072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45994.566767824072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45994.566767824072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45994.566767824072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45994.566767824072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45994.566767824072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45994.566767824072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45994.566767824072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45994.566767824072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45994.566767824072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45994.566767824072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45994.566767824072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45994.566767824072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45994.566767824072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45994.566767824072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45994.566767824072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45994.566767824072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45994.566767824072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45994.566767824072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45994.566767824072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45994.566767824072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45994.566767824072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45994.566767824072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45994.566767824072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45994.566767824072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45994.566767824072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45994.566767824072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45994.566767824072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45994.566767824072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45994.566767824072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45994.566767824072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45994.566767824072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45994.566767824072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45994.566767824072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45994.566767824072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45994.566767824072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45994.566767824072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45994.566767824072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45994.566767824072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45994.566767824072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45994.566767824072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45994.566767824072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45994.566767824072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45994.566767824072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45994.566767824072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45994.566767824072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45994.566767824072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45994.566767824072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45994.566767824072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45994.566767824072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45994.566767824072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45994.566767824072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45994.566767824072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45994.566767824072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45994.566767824072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45994.566767824072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45994.566767824072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45994.566767824072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45994.566767824072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45994.566767824072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45994.566767824072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45994.566767824072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45994.566767824072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45994.566767824072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45994.566767824072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45994.566767824072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45994.566767824072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45994.566767824072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45994.566767824072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45994.566767824072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45994.566767824072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45994.566767824072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45994.566767824072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45994.566767824072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45994.566767824072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45994.566767824072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45994.566767824072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45994.566767824072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45994.566767824072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45994.566767824072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45994.566767824072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45994.566767824072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45994.566767824072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45994.566767824072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45994.566767824072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45994.566767824072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45994.566767824072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45994.566767824072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45994.566767824072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45994.566767824072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45994.566767824072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45994.566767824072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45994.566767824072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45994.566767824072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45994.566767824072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45994.566767824072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45994.566767824072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45994.566767824072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45994.566767824072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45994.566767824072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45994.566767824072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45994.566767824072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45994.566767824072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45994.566767824072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45994.566767824072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45994.566767824072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45994.566767824072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45994.566767824072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45994.566767824072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45994.566767824072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45994.566767824072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45994.566767824072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45994.566767824072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45994.566767824072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45994.566767824072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45994.566767824072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45994.566767824072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45994.566767824072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45994.566767824072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45994.566767824072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45994.566767824072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45994.566767824072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45994.566767824072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45994.566767824072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45994.566767824072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45994.566767824072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45994.566767824072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45994.566767824072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45994.566767824072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45994.566767824072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45994.566767824072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45994.566767824072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45994.566767824072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45994.566767824072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45994.566767824072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45994.566767824072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45994.566767824072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45994.566767824072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45994.566767824072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45994.566767824072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45994.566767824072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45994.566767824072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45994.566767824072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45994.566767824072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45994.566767824072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45994.566767824072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45994.566767824072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45994.566767824072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45994.566767824072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45994.566767824072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45994.566767824072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45994.566767824072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45994.566767824072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45994.566767824072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45994.566767824072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45994.566767824072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45994.566767824072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45994.566767824072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45994.566767824072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45994.566767824072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45994.566767824072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45994.566767824072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45994.566767824072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45994.566767824072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45994.566767824072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45994.566767824072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45994.566767824072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45994.566767824072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45994.566767824072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45994.566767824072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45994.566767824072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45994.566767824072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45994.566767824072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45994.566767824072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45994.566767824072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45994.566767824072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45994.566767824072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45994.566767824072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45994.566767824072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45994.566767824072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45994.566767824072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45994.566767824072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45994.566767824072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45994.566767824072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45994.566767824072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45994.566767824072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45994.566767824072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45994.566767824072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45994.566767824072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45994.566767824072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45994.566767824072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45994.566767824072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45994.566767824072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45994.566767824072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45994.566767824072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45994.566767824072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45994.566767824072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45994.566767824072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45994.566767824072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45994.566767824072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45994.566767824072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45994.566767824072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45994.566767824072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45994.566767824072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45994.566767824072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45994.566767824072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45994.566767824072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45994.566767824072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45994.566767824072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45994.566767824072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45994.566767824072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45994.566767824072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45994.566767824072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45994.566767824072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45994.566767824072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45994.566767824072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45994.566767824072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45994.566767824072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45994.566767824072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45994.566767824072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45994.566767824072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45994.566767824072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45994.566767824072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45994.566767824072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45994.566767824072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45994.566767824072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45994.566767824072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45994.566767824072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45994.566767824072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45994.566767824072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45994.566767824072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45994.566767824072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45994.566767824072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45994.566767824072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45994.566767824072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45994.566767824072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45994.566767824072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45994.566767824072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45994.566767824072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45994.566767824072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45994.566767824072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45994.566767824072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45994.566767824072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45994.566767824072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45994.566767824072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45994.566767824072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45994.566767824072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45994.566767824072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45994.566767824072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45994.566767824072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45994.566767824072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45994.566767824072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45994.566767824072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45994.566767824072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45994.566767824072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45994.566767824072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45994.566767824072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45994.566767824072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45994.566767824072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45994.566767824072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45994.566767824072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45994.566767824072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45994.566767824072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45994.566767824072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45994.566767824072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45994.566767824072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45994.566767824072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45994.566767824072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45994.566767824072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45994.566767824072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45994.566767824072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45994.566767824072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45994.566767824072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45994.566767824072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45994.566767824072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45994.566767824072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45994.566767824072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45994.566767824072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45994.566767824072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45994.566767824072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45994.566767824072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45994.566767824072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45994.566767824072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45994.566767824072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45994.566767824072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45994.566767824072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45994.566767824072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45994.566767824072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45994.566767824072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45994.566767824072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45994.566767824072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45994.566767824072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45994.566767824072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45994.566767824072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45994.566767824072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45994.566767824072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45994.566767824072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45994.566767824072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45994.566767824072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45994.566767824072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45994.566767824072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45994.566767824072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45994.566767824072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45994.566767824072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45994.566767824072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45994.566767824072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45994.566767824072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45994.566767824072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45994.566767824072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45994.566767824072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45994.566767824072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45994.566767824072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45994.566767824072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45994.566767824072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45994.566767824072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45994.566767824072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45994.566767824072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45994.566767824072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45994.566767824072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45994.566767824072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45994.566767824072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45994.566767824072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45994.566767824072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45994.566767824072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45994.566767824072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45994.566767824072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45994.566767824072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45994.566767824072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45994.566767824072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45994.566767824072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45994.566767824072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45994.566767824072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45994.566767824072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45994.566767824072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45994.566767824072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45994.566767824072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45994.566767824072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45994.566767824072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45994.566767824072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45994.566767824072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45994.566767824072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45994.566767824072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45994.566767824072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45994.566767824072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45994.566767824072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45994.566767824072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45994.566767824072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45994.566767824072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45994.566767824072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45994.566767824072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45994.566767824072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45994.566767824072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45994.566767824072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45994.566767824072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45994.566767824072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45994.566767824072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45994.566767824072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45994.566767824072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45994.566767824072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45994.566767824072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45994.566767824072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45994.566767824072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45994.566767824072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45994.566767824072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45994.566767824072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45994.566767824072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45994.566767824072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45994.566767824072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45994.566767824072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45994.566767824072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45994.566767824072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45994.566767824072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45994.566767824072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45994.566767824072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45994.566767824072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45994.566767824072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45994.566767824072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45994.566767824072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45994.566767824072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45994.566767824072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45994.566767824072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45994.566767824072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45994.566767824072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45994.566767824072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45994.566767824072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45994.566767824072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45994.566767824072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45994.566767824072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45994.566767824072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45994.566767824072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45994.566767824072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45994.566767824072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45994.566767824072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45994.566767824072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45994.566767824072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45994.566767824072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45994.566767824072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45994.566767824072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45994.566767824072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45994.566767824072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45994.566767824072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45994.566767824072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45994.566767824072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45994.566767824072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45994.566767824072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45994.566767824072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45994.566767824072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45994.566767824072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45994.566767824072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45994.566767824072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45994.566767824072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45994.566767824072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45994.566767824072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45994.566767824072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45994.566767824072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45994.566767824072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45994.566767824072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45994.566767824072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45994.566767824072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45994.566767824072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45994.566767824072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45994.566767824072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45994.566767824072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45994.566767824072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45994.566767824072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45994.566767824072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45994.566767824072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45994.566767824072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45994.566767824072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45994.566767824072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45994.566767824072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45994.566767824072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45994.566767824072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45994.566767824072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45994.566767824072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45994.566767824072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45994.566767824072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45994.566767824072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45994.566767824072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45994.566767824072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45994.566767824072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45994.566767824072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45994.566767824072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45994.566767824072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45994.566767824072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45994.566767824072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45994.566767824072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45994.566767824072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45994.566767824072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45994.566767824072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45994.566767824072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45994.566767824072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45994.566767824072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45994.566767824072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45994.566767824072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45994.566767824072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45994.566767824072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45994.566767824072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45994.566767824072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45994.566767824072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45994.566767824072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45994.566767824072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45994.566767824072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45994.566767824072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45994.566767824072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45994.566767824072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45994.566767824072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45994.566767824072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45994.566767824072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45994.566767824072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45994.566767824072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45994.566767824072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45994.566767824072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45994.566767824072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45994.566767824072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45994.566767824072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45994.566767824072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45994.566767824072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45994.566767824072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45994.566767824072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45994.566767824072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45994.566767824072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45994.566767824072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45994.566767824072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45994.566767824072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45994.566767824072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45994.566767824072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45994.566767824072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45994.566767824072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45994.566767824072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45994.566767824072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45994.566767824072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45994.566767824072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45994.566767824072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45994.566767824072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45994.566767824072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45994.566767824072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45994.566767824072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45994.566767824072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45994.566767824072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45994.566767824072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45994.566767824072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45994.566767824072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45994.566767824072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45994.566767824072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45994.566767824072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45994.566767824072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45994.566767824072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45994.566767824072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45994.566767824072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45994.566767824072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45994.566767824072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45994.566767824072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45994.566767824072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45994.566767824072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45994.566767824072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45994.566767824072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45994.566767824072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45994.566767824072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45994.566767824072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45994.566767824072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45994.566767824072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45994.566767824072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45994.566767824072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45994.566767824072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45994.566767824072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45994.566767824072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45994.566767824072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45994.566767824072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45994.566767824072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45994.566767824072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45994.566767824072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45994.566767824072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45994.566767824072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45994.566767824072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45994.566767824072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45994.566767824072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45994.566767824072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45994.566767824072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45994.566767824072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45994.566767824072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45994.566767824072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45994.566767824072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45994.566767824072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45994.566767824072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45994.566767824072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45994.566767824072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45994.566767824072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45994.566767824072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45994.566767824072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45994.566767824072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45994.566767824072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45994.566767824072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45994.566767824072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45994.566767824072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45994.566767824072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45994.566767824072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45994.566767824072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45994.566767824072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45994.566767824072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45994.566767824072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45994.566767824072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45994.566767824072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45994.566767824072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45994.566767824072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45994.566767824072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45994.566767824072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45994.566767824072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45994.566767824072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45994.566767824072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45994.566767824072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45994.566767824072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45994.566767824072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45994.566767824072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45994.566767824072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45994.566767824072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45994.566767824072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45994.566767824072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45994.566767824072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45994.566767824072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45994.566767824072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45994.566767824072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45994.566767824072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45994.566767824072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45994.566767824072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45994.566767824072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45994.566767824072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45994.566767824072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45994.566767824072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45994.566767824072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45994.566767824072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45994.566767824072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45994.566767824072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45994.566767824072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45994.566767824072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45994.566767824072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45994.566767824072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45994.566767824072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45994.566767824072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45994.566767824072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45994.566767824072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45994.566767824072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45994.566767824072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45994.566767824072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45994.566767824072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45994.566767824072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45994.566767824072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45994.566767824072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45994.566767824072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45994.566767824072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45994.566767824072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45994.566767824072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45994.566767824072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45994.566767824072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45994.566767824072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45994.566767824072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45994.566767824072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45994.566767824072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45994.566767824072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45994.566767824072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45994.566767824072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45994.566767824072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45994.566767824072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45994.566767824072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45994.566767824072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45994.566767824072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45994.566767824072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45994.566767824072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45994.566767824072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45994.566767824072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45994.566767824072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45994.566767824072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45994.566767824072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45994.566767824072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45994.566767824072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45994.566767824072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45994.566767824072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45994.566767824072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45994.566767824072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45994.566767824072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45994.566767824072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45994.566767824072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45994.566767824072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45994.566767824072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45994.566767824072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45994.566767824072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45994.566767824072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45994.566767824072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45994.566767824072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45994.566767824072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45994.566767824072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45994.566767824072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45994.566767824072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45994.566767824072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45994.566767824072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45994.566767824072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45994.566767824072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45994.566767824072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45994.566767824072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45994.566767824072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45994.566767824072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45994.566767824072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45994.566767824072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45994.566767824072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45994.566767824072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45994.566767824072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45994.566767824072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45994.566767824072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45994.566767824072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45994.566767824072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45994.566767824072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45994.566767824072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45994.566767824072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45994.566767824072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45994.566767824072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45994.566767824072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45994.566767824072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45994.566767824072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45994.566767824072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45994.566767824072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45994.566767824072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45994.566767824072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45994.566767824072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45994.566767824072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45994.566767824072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45994.566767824072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45994.566767824072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45994.566767824072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45994.566767824072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45994.566767824072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45994.566767824072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45994.566767824072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45994.566767824072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45994.566767824072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45994.566767824072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45994.566767824072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45994.566767824072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45994.566767824072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45994.566767824072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45994.566767824072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45994.566767824072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45994.566767824072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45994.566767824072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45994.566767824072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45994.566767824072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45994.566767824072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45994.566767824072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45994.566767824072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45994.566767824072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0"/>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291.08605023147538</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35273</v>
      </c>
      <c r="E3" s="91" t="s">
        <v>39185</v>
      </c>
      <c r="F3" s="92"/>
      <c r="G3" s="93">
        <f t="shared" ref="G3:G46" ca="1" si="0">IFERROR(NOW()-F3,"")</f>
        <v>45994.566767824072</v>
      </c>
      <c r="H3" s="92">
        <v>45994.361620370371</v>
      </c>
      <c r="I3" s="110" t="str">
        <f>IFERROR(VLOOKUP(D3,DB!A:F,6,0),"")</f>
        <v>SCECO</v>
      </c>
      <c r="J3" s="110" t="str">
        <f>IFERROR(VLOOKUP(D3,DB!A:G,7,0),"")</f>
        <v>Vandalized</v>
      </c>
      <c r="K3" s="94" t="s">
        <v>39197</v>
      </c>
      <c r="L3" s="88" t="str">
        <f>IFERROR(VLOOKUP(D3,DB!A:I,9,0),"")</f>
        <v>Latis</v>
      </c>
    </row>
    <row r="4" spans="1:16" ht="15" customHeight="1">
      <c r="A4" s="110" t="s">
        <v>39198</v>
      </c>
      <c r="B4" s="110" t="str">
        <f>IFERROR(VLOOKUP(D4,DB!A:K,11,0),"")</f>
        <v>R4</v>
      </c>
      <c r="C4" s="90">
        <v>3</v>
      </c>
      <c r="D4" s="88" t="s">
        <v>36587</v>
      </c>
      <c r="E4" s="91" t="s">
        <v>39106</v>
      </c>
      <c r="F4" s="92">
        <v>45994.51394675926</v>
      </c>
      <c r="G4" s="93">
        <f t="shared" ca="1" si="0"/>
        <v>5.2821064811723772E-2</v>
      </c>
      <c r="H4" s="92">
        <v>45994.503738425927</v>
      </c>
      <c r="I4" s="110" t="str">
        <f>IFERROR(VLOOKUP(D4,DB!A:F,6,0),"")</f>
        <v>Generator-SG</v>
      </c>
      <c r="J4" s="110" t="str">
        <f>IFERROR(VLOOKUP(D4,DB!A:G,7,0),"")</f>
        <v>Vandalized</v>
      </c>
      <c r="K4" s="94" t="s">
        <v>39199</v>
      </c>
      <c r="L4" s="88" t="str">
        <f>IFERROR(VLOOKUP(D4,DB!A:I,9,0),"")</f>
        <v>Latis</v>
      </c>
    </row>
    <row r="5" spans="1:16" ht="15" customHeight="1">
      <c r="A5" s="110" t="s">
        <v>39196</v>
      </c>
      <c r="B5" s="110" t="str">
        <f>IFERROR(VLOOKUP(D5,DB!A:K,11,0),"")</f>
        <v>R4</v>
      </c>
      <c r="C5" s="90">
        <v>1</v>
      </c>
      <c r="D5" s="88" t="s">
        <v>29265</v>
      </c>
      <c r="E5" s="91" t="s">
        <v>39106</v>
      </c>
      <c r="F5" s="92"/>
      <c r="G5" s="93">
        <f t="shared" ca="1" si="0"/>
        <v>45994.566767824072</v>
      </c>
      <c r="H5" s="92">
        <v>45994.504155092596</v>
      </c>
      <c r="I5" s="110" t="str">
        <f>IFERROR(VLOOKUP(D5,DB!A:F,6,0),"")</f>
        <v>SCECO</v>
      </c>
      <c r="J5" s="110" t="str">
        <f>IFERROR(VLOOKUP(D5,DB!A:G,7,0),"")</f>
        <v>Dead</v>
      </c>
      <c r="K5" s="94" t="s">
        <v>39199</v>
      </c>
      <c r="L5" s="88" t="str">
        <f>IFERROR(VLOOKUP(D5,DB!A:I,9,0),"")</f>
        <v>Latis</v>
      </c>
    </row>
    <row r="6" spans="1:16" ht="15" customHeight="1">
      <c r="A6" s="110" t="s">
        <v>39200</v>
      </c>
      <c r="B6" s="110" t="str">
        <f>IFERROR(VLOOKUP(D6,DB!A:K,11,0),"")</f>
        <v>R4</v>
      </c>
      <c r="C6" s="90">
        <v>1</v>
      </c>
      <c r="D6" s="88" t="s">
        <v>37009</v>
      </c>
      <c r="E6" s="91" t="s">
        <v>39106</v>
      </c>
      <c r="F6" s="92">
        <v>45994.518576388888</v>
      </c>
      <c r="G6" s="93">
        <f t="shared" ca="1" si="0"/>
        <v>4.8191435183980502E-2</v>
      </c>
      <c r="H6" s="92">
        <v>45994.537245370368</v>
      </c>
      <c r="I6" s="110" t="str">
        <f>IFERROR(VLOOKUP(D6,DB!A:F,6,0),"")</f>
        <v>SCECO</v>
      </c>
      <c r="J6" s="110" t="str">
        <f>IFERROR(VLOOKUP(D6,DB!A:G,7,0),"")</f>
        <v>Dead</v>
      </c>
      <c r="K6" s="94" t="s">
        <v>39201</v>
      </c>
      <c r="L6" s="88" t="str">
        <f>IFERROR(VLOOKUP(D6,DB!A:I,9,0),"")</f>
        <v>Latis</v>
      </c>
    </row>
    <row r="7" spans="1:16" ht="15" customHeight="1">
      <c r="A7" s="110" t="s">
        <v>39196</v>
      </c>
      <c r="B7" s="110" t="str">
        <f>IFERROR(VLOOKUP(D7,DB!A:K,11,0),"")</f>
        <v>R4</v>
      </c>
      <c r="C7" s="90">
        <v>1</v>
      </c>
      <c r="D7" s="88" t="s">
        <v>34791</v>
      </c>
      <c r="E7" s="91" t="s">
        <v>39106</v>
      </c>
      <c r="F7" s="92"/>
      <c r="G7" s="93">
        <f t="shared" ca="1" si="0"/>
        <v>45994.566767824072</v>
      </c>
      <c r="H7" s="92">
        <v>45994.50582175926</v>
      </c>
      <c r="I7" s="110" t="str">
        <f>IFERROR(VLOOKUP(D7,DB!A:F,6,0),"")</f>
        <v>SCECO</v>
      </c>
      <c r="J7" s="110" t="str">
        <f>IFERROR(VLOOKUP(D7,DB!A:G,7,0),"")</f>
        <v>Good</v>
      </c>
      <c r="K7" s="94" t="s">
        <v>39202</v>
      </c>
      <c r="L7" s="88" t="str">
        <f>IFERROR(VLOOKUP(D7,DB!A:I,9,0),"")</f>
        <v>Latis</v>
      </c>
    </row>
    <row r="8" spans="1:16" ht="15" customHeight="1">
      <c r="A8" s="110"/>
      <c r="B8" s="110" t="str">
        <f>IFERROR(VLOOKUP(D8,DB!A:K,11,0),"")</f>
        <v/>
      </c>
      <c r="C8" s="90"/>
      <c r="D8" s="88"/>
      <c r="E8" s="91"/>
      <c r="F8" s="92"/>
      <c r="G8" s="93">
        <f t="shared" ca="1" si="0"/>
        <v>45994.566767824072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45994.566767824072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45994.566767824072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45994.566767824072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45994.566767824072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45994.566767824072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45994.566767824072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45994.566767824072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45994.566767824072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45994.566767824072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45994.566767824072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45994.566767824072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45994.566767824072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45994.566767824072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45994.566767824072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45994.566767824072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45994.566767824072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45994.566767824072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45994.566767824072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45994.566767824072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45994.566767824072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45994.566767824072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45994.566767824072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45994.566767824072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45994.566767824072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45994.566767824072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45994.566767824072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45994.566767824072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45994.566767824072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45994.566767824072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45994.566767824072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45994.566767824072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45994.566767824072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45994.566767824072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45994.566767824072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45994.566767824072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45994.566767824072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45994.566767824072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45994.566767824072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45994.566767824072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45994.566767824072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45994.566767824072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45994.566767824072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45994.566767824072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45994.566767824072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45994.566767824072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45994.566767824072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45994.566767824072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45994.566767824072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45994.566767824072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45994.566767824072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45994.566767824072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45994.566767824072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45994.566767824072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45994.566767824072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45994.566767824072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45994.566767824072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45994.566767824072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45994.566767824072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45994.566767824072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45994.566767824072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45994.566767824072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45994.566767824072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45994.566767824072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45994.566767824072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45994.566767824072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45994.566767824072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45994.566767824072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45994.566767824072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45994.566767824072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45994.566767824072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45994.566767824072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45994.566767824072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45994.566767824072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45994.566767824072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45994.566767824072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45994.566767824072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45994.566767824072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45994.566767824072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45994.566767824072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45994.566767824072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45994.566767824072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45994.566767824072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45994.566767824072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45994.566767824072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45994.566767824072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45994.566767824072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45994.566767824072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45994.566767824072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45994.566767824072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45994.566767824072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45994.566767824072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45994.566767824072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45994.566767824072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45994.566767824072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45994.566767824072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45994.566767824072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45994.566767824072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45994.566767824072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45994.566767824072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45994.566767824072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45994.566767824072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45994.566767824072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45994.566767824072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45994.566767824072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45994.566767824072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45994.566767824072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45994.566767824072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45994.566767824072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45994.566767824072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45994.566767824072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45994.566767824072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45994.566767824072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45994.566767824072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45994.566767824072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45994.566767824072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45994.566767824072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45994.566767824072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45994.566767824072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45994.566767824072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45994.566767824072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45994.566767824072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45994.566767824072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45994.566767824072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45994.566767824072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45994.566767824072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45994.566767824072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45994.566767824072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45994.566767824072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45994.566767824072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45994.566767824072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45994.566767824072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45994.566767824072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45994.566767824072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45994.566767824072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45994.566767824072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45994.566767824072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45994.566767824072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45994.566767824072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45994.566767824072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45994.566767824072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45994.566767824072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45994.566767824072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45994.566767824072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45994.566767824072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45994.566767824072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45994.566767824072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45994.566767824072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45994.566767824072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45994.566767824072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45994.566767824072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45994.566767824072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45994.566767824072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45994.566767824072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45994.566767824072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45994.566767824072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45994.566767824072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45994.566767824072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45994.566767824072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45994.566767824072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45994.566767824072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45994.566767824072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45994.566767824072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45994.566767824072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45994.566767824072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45994.566767824072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45994.566767824072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20" ca="1" si="3">IFERROR(NOW()-F175,"")</f>
        <v>45994.566767824072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45994.566767824072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45994.566767824072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45994.566767824072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45994.566767824072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45994.566767824072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45994.566767824072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45994.566767824072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45994.566767824072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45994.566767824072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45994.566767824072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45994.566767824072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45994.566767824072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45994.566767824072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45994.566767824072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45994.566767824072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45994.566767824072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45994.566767824072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45994.566767824072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45994.566767824072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45994.566767824072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45994.566767824072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45994.566767824072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45994.566767824072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45994.566767824072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45994.566767824072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45994.566767824072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45994.566767824072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45994.566767824072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45994.566767824072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45994.566767824072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45994.566767824072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45994.566767824072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45994.566767824072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45994.566767824072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45994.566767824072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45994.566767824072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45994.566767824072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45994.566767824072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45994.566767824072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45994.566767824072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45994.566767824072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45994.566767824072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45994.566767824072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45994.566767824072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45994.566767824072</v>
      </c>
      <c r="H220" s="92"/>
      <c r="I220" s="110" t="str">
        <f>IFERROR(VLOOKUP(D220,DB!A:F,6,0),"")</f>
        <v/>
      </c>
      <c r="J220" s="110" t="str">
        <f>IFERROR(VLOOKUP(D220,DB!A:G,7,0),"")</f>
        <v/>
      </c>
      <c r="K220" s="94"/>
      <c r="L220" s="88" t="str">
        <f>IFERROR(VLOOKUP(D220,DB!A:I,9,0),"")</f>
        <v/>
      </c>
    </row>
  </sheetData>
  <dataValidations count="2">
    <dataValidation allowBlank="1" showInputMessage="1" showErrorMessage="1" sqref="E1" xr:uid="{A4F81451-56CC-4543-9497-104C4E44EE4B}"/>
    <dataValidation type="list" allowBlank="1" showInputMessage="1" showErrorMessage="1" sqref="E2:E2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102.73470763888326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68.377890509254939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45.905656712959171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13.193469212958007</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5</v>
      </c>
      <c r="D6" s="37" t="s">
        <v>38344</v>
      </c>
      <c r="E6" s="37" t="s">
        <v>39185</v>
      </c>
      <c r="F6" s="38">
        <v>45994.527881944443</v>
      </c>
      <c r="G6" s="135">
        <f ca="1">IFERROR(NOW()-F6,"")</f>
        <v>3.888587962865131E-2</v>
      </c>
      <c r="H6" s="38">
        <v>45994.519641203704</v>
      </c>
      <c r="I6" s="37" t="str">
        <f>IFERROR(VLOOKUP(D6,DB!A:F,6,0),"")</f>
        <v>SCECO</v>
      </c>
      <c r="J6" s="37" t="str">
        <f>IFERROR(VLOOKUP(D6,DB!A:G,7,0),"")</f>
        <v>Haj Removal</v>
      </c>
      <c r="K6" s="37" t="s">
        <v>39212</v>
      </c>
      <c r="L6" s="37" t="str">
        <f>IFERROR(VLOOKUP(D6,DB!A:I,9,0),"")</f>
        <v>Latis</v>
      </c>
    </row>
    <row r="7" spans="1:13">
      <c r="A7" s="37"/>
      <c r="B7" s="37" t="str">
        <f>IFERROR(VLOOKUP(D7,DB!A:K,11,0),"")</f>
        <v/>
      </c>
      <c r="C7" s="37"/>
      <c r="D7" s="37"/>
      <c r="E7" s="37"/>
      <c r="F7" s="38"/>
      <c r="G7" s="135">
        <f ca="1">IFERROR(NOW()-F7,"")</f>
        <v>45994.566767824072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45994.566767824072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45994.566767824072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45994.566767824072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45994.566767824072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45994.566767824072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45994.566767824072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45994.566767824072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45994.566767824072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45994.566767824072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45994.566767824072</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45994.566767824072</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t="shared" ref="G19:G50" ca="1" si="2">IFERROR(NOW()-F19,"")</f>
        <v>45994.566767824072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45994.566767824072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45994.566767824072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45994.566767824072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45994.566767824072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45994.566767824072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45994.566767824072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45994.566767824072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45994.566767824072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45994.566767824072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45994.566767824072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45994.566767824072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45994.566767824072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45994.566767824072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45994.566767824072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45994.566767824072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45994.566767824072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45994.566767824072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45994.566767824072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45994.566767824072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45994.566767824072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45994.566767824072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45994.566767824072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45994.566767824072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45994.566767824072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45994.566767824072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45994.566767824072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45994.566767824072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45994.566767824072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45994.566767824072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2"/>
        <v>45994.566767824072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2"/>
        <v>45994.566767824072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ref="G51:G82" ca="1" si="3">IFERROR(NOW()-F51,"")</f>
        <v>45994.566767824072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45994.566767824072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45994.566767824072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45994.566767824072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45994.566767824072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45994.566767824072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45994.566767824072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45994.566767824072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45994.566767824072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45994.566767824072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45994.566767824072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45994.566767824072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45994.566767824072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45994.566767824072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45994.566767824072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45994.566767824072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45994.566767824072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45994.566767824072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45994.566767824072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45994.566767824072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45994.566767824072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45994.566767824072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45994.566767824072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45994.566767824072</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45994.566767824072</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45994.566767824072</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45994.566767824072</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t="shared" ca="1" si="3"/>
        <v>45994.566767824072</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t="shared" ca="1" si="3"/>
        <v>45994.566767824072</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t="shared" ca="1" si="3"/>
        <v>45994.566767824072</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39071</v>
      </c>
      <c r="E2" s="142" t="s">
        <v>39106</v>
      </c>
      <c r="F2" s="121">
        <v>45994.504386574074</v>
      </c>
      <c r="G2" s="72">
        <f ca="1">IFERROR(NOW()-F2,"-")</f>
        <v>6.2381249997997656E-2</v>
      </c>
      <c r="H2" s="121">
        <v>45994.504386574074</v>
      </c>
      <c r="I2" s="119" t="str">
        <f>IFERROR(VLOOKUP(D2,DB!A:F,6,0),"")</f>
        <v>Generator-SG</v>
      </c>
      <c r="J2" s="119" t="str">
        <f>IFERROR(VLOOKUP(D2,DB!A:G,7,0),"")</f>
        <v>&lt;No BB&gt;</v>
      </c>
      <c r="K2" s="122" t="s">
        <v>39214</v>
      </c>
      <c r="L2" s="137" t="str">
        <f>IFERROR(VLOOKUP(D2,DB!A:I,9,0),"")</f>
        <v>Latis</v>
      </c>
    </row>
    <row r="3" spans="1:16382" ht="31.5" customHeight="1">
      <c r="A3" s="118"/>
      <c r="B3" s="119" t="str">
        <f>IFERROR(VLOOKUP(D3,DB!A:K,11,0),"")</f>
        <v/>
      </c>
      <c r="C3" s="120"/>
      <c r="D3" s="119"/>
      <c r="E3" s="142"/>
      <c r="F3" s="121"/>
      <c r="G3" s="72">
        <f ca="1">IFERROR(NOW()-F3,"-")</f>
        <v>45994.566767824072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45994.566767824072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45994.566767824072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45994.566767824072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45994.566767824072</v>
      </c>
      <c r="H7" s="121"/>
      <c r="I7" s="119" t="str">
        <f>IFERROR(VLOOKUP(D7,DB!A:F,6,0),"")</f>
        <v/>
      </c>
      <c r="J7" s="119" t="str">
        <f>IFERROR(VLOOKUP(D7,DB!A:G,7,0),"")</f>
        <v/>
      </c>
      <c r="K7" s="122" t="s">
        <v>39215</v>
      </c>
      <c r="L7" s="137" t="str">
        <f>IFERROR(VLOOKUP(D7,DB!A:I,9,0),"")</f>
        <v/>
      </c>
    </row>
    <row r="8" spans="1:16382" ht="31.5" customHeight="1">
      <c r="A8" s="118"/>
      <c r="B8" s="119" t="str">
        <f>IFERROR(VLOOKUP(D8,DB!A:K,11,0),"")</f>
        <v/>
      </c>
      <c r="C8" s="120"/>
      <c r="D8" s="119"/>
      <c r="E8" s="142"/>
      <c r="F8" s="121"/>
      <c r="G8" s="72">
        <f ca="1">IFERROR(NOW()-F8,"-")</f>
        <v>45994.566767824072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45994.566767824072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45994.566767824072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45994.566767824072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45994.566767824072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45994.566767824072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45994.566767824072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45994.566767824072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45994.566767824072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45994.566767824072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45994.566767824072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45994.566767824072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45994.566767824072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45994.566767824072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45994.566767824072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45994.566767824072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45994.566767824072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45994.566767824072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45994.566767824072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45994.566767824072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45994.566767824072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45994.566767824072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45994.566767824072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45994.566767824072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45994.566767824072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45994.566767824072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45994.566767824072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45994.566767824072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45994.566767824072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45994.566767824072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45994.566767824072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45994.566767824072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45994.566767824072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45994.566767824072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45994.566767824072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45994.566767824072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45994.566767824072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45994.566767824072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45994.566767824072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45994.566767824072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45994.566767824072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45994.566767824072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45994.566767824072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45994.566767824072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45994.566767824072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45994.566767824072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45994.566767824072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45994.566767824072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45994.566767824072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45994.566767824072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45994.566767824072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45994.566767824072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45994.566767824072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45994.566767824072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45994.566767824072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45994.566767824072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45994.566767824072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45994.566767824072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45994.566767824072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45994.566767824072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45994.566767824072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45994.566767824072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45994.566767824072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45994.566767824072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45994.566767824072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45994.566767824072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45994.566767824072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45994.566767824072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45994.566767824072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45994.566767824072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45994.566767824072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45994.566767824072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45994.566767824072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45994.566767824072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45994.566767824072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45994.566767824072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45994.566767824072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45994.566767824072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45994.566767824072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45994.566767824072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45994.566767824072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45994.566767824072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45994.566767824072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45994.566767824072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45994.566767824072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45994.566767824072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45994.566767824072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45994.566767824072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45994.566767824072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45994.566767824072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45994.566767824072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45994.566767824072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45994.566767824072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45994.566767824072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45994.566767824072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45994.566767824072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45994.566767824072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45994.566767824072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45994.566767824072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45994.566767824072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45994.566767824072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45994.566767824072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45994.566767824072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45994.566767824072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45994.566767824072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45994.566767824072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45994.566767824072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45994.566767824072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45994.566767824072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45994.566767824072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45994.566767824072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45994.566767824072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45994.566767824072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45994.566767824072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45994.566767824072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45994.566767824072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45994.566767824072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45994.566767824072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45994.566767824072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45994.566767824072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45994.566767824072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45994.566767824072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45994.566767824072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45994.566767824072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45994.566767824072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45994.566767824072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45994.566767824072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45994.566767824072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45994.566767824072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45994.566767824072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45994.566767824072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45994.566767824072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45994.566767824072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45994.566767824072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45994.566767824072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45994.566767824072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45994.566767824072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45994.566767824072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45994.566767824072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45994.566767824072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45994.566767824072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45994.566767824072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45994.566767824072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45994.566767824072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45994.566767824072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45994.566767824072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45994.566767824072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45994.566767824072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45994.566767824072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45994.566767824072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45994.566767824072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45994.566767824072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45994.566767824072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45994.566767824072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45994.566767824072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45994.566767824072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45994.566767824072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45994.566767824072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45994.566767824072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45994.566767824072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45994.566767824072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45994.566767824072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45994.566767824072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45994.566767824072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45994.566767824072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45994.566767824072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45994.566767824072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45994.566767824072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45994.566767824072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45994.566767824072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45994.566767824072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45994.566767824072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45994.566767824072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45994.566767824072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45994.566767824072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45994.566767824072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45994.566767824072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45994.566767824072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45994.566767824072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45994.566767824072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45994.566767824072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45994.566767824072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45994.566767824072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45994.566767824072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45994.566767824072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45994.566767824072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45994.566767824072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45994.566767824072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45994.566767824072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45994.566767824072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45994.566767824072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45994.566767824072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45994.566767824072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45994.566767824072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45994.566767824072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45994.566767824072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45994.566767824072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45994.566767824072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45994.566767824072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45994.566767824072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45994.566767824072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45994.566767824072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45994.566767824072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45994.566767824072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45994.566767824072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45994.566767824072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45994.566767824072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45994.566767824072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45994.566767824072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45994.566767824072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45994.566767824072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45994.566767824072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45994.566767824072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45994.566767824072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45994.566767824072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45994.566767824072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45994.566767824072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45994.566767824072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45994.566767824072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45994.566767824072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45994.566767824072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45994.566767824072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45994.566767824072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45994.566767824072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45994.566767824072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45994.566767824072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45994.566767824072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45994.566767824072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45994.566767824072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45994.566767824072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45994.566767824072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45994.566767824072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45994.566767824072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45994.566767824072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45994.566767824072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45994.566767824072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45994.566767824072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45994.566767824072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45994.566767824072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45994.566767824072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45994.566767824072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45994.566767824072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45994.566767824072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45994.566767824072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45994.566767824072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45994.566767824072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45994.566767824072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45994.566767824072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45994.566767824072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45994.566767824072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45994.566767824072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45994.566767824072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45994.566767824072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45994.566767824072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45994.566767824072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45994.566767824072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45994.566767824072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45994.566767824072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45994.566767824072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45994.566767824072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45994.566767824072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45994.566767824072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45994.566767824072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45994.566767824072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45994.566767824072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45994.566767824072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45994.566767824072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45994.566767824072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45994.566767824072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45994.566767824072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45994.566767824072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45994.566767824072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45994.566767824072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45994.566767824072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45994.566767824072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45994.566767824072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45994.566767824072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45994.566767824072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45994.566767824072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45994.566767824072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45994.566767824072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45994.566767824072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45994.566767824072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45994.566767824072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45994.566767824072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45994.566767824072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45994.566767824072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45994.566767824072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45994.566767824072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45994.566767824072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45994.566767824072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45994.566767824072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45994.566767824072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45994.566767824072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45994.566767824072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45994.566767824072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45994.566767824072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45994.566767824072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45994.566767824072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45994.566767824072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45994.566767824072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45994.566767824072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45994.566767824072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45994.566767824072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45994.566767824072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45994.566767824072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45994.566767824072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45994.566767824072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45994.566767824072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45994.566767824072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45994.566767824072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45994.566767824072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45994.566767824072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45994.566767824072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45994.566767824072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45994.566767824072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45994.566767824072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45994.566767824072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45994.566767824072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45994.566767824072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45994.566767824072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45994.566767824072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45994.566767824072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45994.566767824072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45994.566767824072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45994.566767824072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45994.566767824072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45994.566767824072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45994.566767824072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45994.566767824072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45994.566767824072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45994.566767824072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45994.566767824072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45994.566767824072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45994.566767824072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45994.566767824072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45994.566767824072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45994.566767824072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45994.566767824072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45994.566767824072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45994.566767824072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45994.566767824072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45994.566767824072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45994.566767824072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45994.566767824072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45994.566767824072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45994.566767824072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45994.566767824072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45994.566767824072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45994.566767824072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45994.566767824072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45994.566767824072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45994.566767824072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45994.566767824072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45994.566767824072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45994.566767824072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45994.566767824072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45994.566767824072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45994.566767824072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45994.566767824072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45994.566767824072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45994.566767824072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45994.566767824072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45994.566767824072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45994.566767824072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45994.566767824072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45994.566767824072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45994.566767824072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45994.566767824072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45994.566767824072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45994.566767824072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45994.566767824072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45994.566767824072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45994.566767824072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45994.566767824072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45994.566767824072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45994.566767824072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45994.566767824072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45994.566767824072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45994.566767824072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45994.566767824072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45994.566767824072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45994.566767824072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45994.566767824072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45994.566767824072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45994.566767824072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45994.566767824072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45994.566767824072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45994.566767824072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45994.566767824072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45994.566767824072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45994.566767824072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45994.566767824072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45994.566767824072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45994.566767824072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45994.566767824072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45994.566767824072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45994.566767824072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45994.566767824072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45994.566767824072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45994.566767824072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45994.566767824072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45994.566767824072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45994.566767824072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45994.566767824072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45994.566767824072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45994.566767824072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45994.566767824072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45994.566767824072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45994.566767824072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45994.566767824072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45994.566767824072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45994.566767824072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45994.566767824072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45994.566767824072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45994.566767824072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45994.566767824072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45994.566767824072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45994.566767824072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45994.566767824072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45994.566767824072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45994.566767824072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45994.566767824072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45994.566767824072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45994.566767824072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45994.566767824072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45994.566767824072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45994.566767824072</v>
      </c>
      <c r="H435" s="121"/>
      <c r="I435" s="119" t="str">
        <f>IFERROR(VLOOKUP(D435,DB!A:F,6,0),"")</f>
        <v/>
      </c>
      <c r="J435" s="119" t="str">
        <f>IFERROR(VLOOKUP(D435,DB!A:G,7,0),"")</f>
        <v/>
      </c>
      <c r="K435" s="122"/>
      <c r="L435" s="137" t="str">
        <f>IFERROR(VLOOKUP(D435,DB!A:I,9,0),"")</f>
        <v/>
      </c>
    </row>
    <row r="436" spans="1:12" ht="31.5" customHeight="1">
      <c r="A436" s="143"/>
      <c r="B436" s="144" t="str">
        <f>IFERROR(VLOOKUP(D436,DB!A:K,11,0),"")</f>
        <v/>
      </c>
      <c r="C436" s="145"/>
      <c r="D436" s="144"/>
      <c r="E436" s="142"/>
      <c r="F436" s="146"/>
      <c r="G436" s="147">
        <f ca="1">IFERROR(NOW()-F436,"-")</f>
        <v>45994.566767824072</v>
      </c>
      <c r="H436" s="146"/>
      <c r="I436" s="144" t="str">
        <f>IFERROR(VLOOKUP(D436,DB!A:F,6,0),"")</f>
        <v/>
      </c>
      <c r="J436" s="144" t="str">
        <f>IFERROR(VLOOKUP(D436,DB!A:G,7,0),"")</f>
        <v/>
      </c>
      <c r="K436" s="148"/>
      <c r="L436" s="149" t="str">
        <f>IFERROR(VLOOKUP(D436,DB!A:I,9,0),"")</f>
        <v/>
      </c>
    </row>
  </sheetData>
  <dataValidations count="2">
    <dataValidation allowBlank="1" showInputMessage="1" showErrorMessage="1" sqref="E1" xr:uid="{9E1BC488-8814-4F8A-8DBE-742B3278AB71}"/>
    <dataValidation type="list" allowBlank="1" showInputMessage="1" showErrorMessage="1" sqref="E2:E4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2025-12-03T10:36:18Z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