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96" documentId="120_S{2AC9BD13-BADA-5192-A53E-5A8FF88502F6}" xr6:coauthVersionLast="47" xr6:coauthVersionMax="47" xr10:uidLastSave="{8D8F3265-B5E6-479B-9205-1CB8F69C69A0}"/>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5" i="3"/>
  <c r="D4" i="3"/>
  <c r="D15" i="3"/>
  <c r="D12" i="3"/>
  <c r="D3"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<sst xmlns="http://schemas.openxmlformats.org/spreadsheetml/2006/main" count="181605" uniqueCount="39217">
  <si>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</si>
  <si>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</si>
  <si>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</si>
  <si>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</si>
  <si>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</si>
  <si>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</si>
  <si>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</si>
  <si>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</si>
  <si>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</si>
  <si>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</si>
  <si>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</si>
  <si>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</si>
  <si>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</si>
  <si>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</si>
  <si>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</si>
  <si>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</si>
  <si>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</si>
  <si>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</si>
  <si>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</si>
  <si>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</si>
  <si>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</si>
  <si>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</si>
  <si>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</si>
  <si>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</si>
  <si>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</si>
  <si>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</si>
  <si>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</si>
  <si>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</si>
  <si>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</si>
  <si>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</si>
  <si>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</si>
  <si>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</si>
  <si>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</si>
  <si>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</si>
  <si>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</si>
  <si>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</si>
  <si>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</si>
  <si>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</si>
  <si>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</si>
  <si>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</si>
  <si>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</si>
  <si>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</si>
  <si>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</si>
  <si>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</si>
  <si>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</si>
  <si>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</si>
  <si>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</si>
  <si>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</si>
  <si>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</si>
  <si>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</si>
  <si>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</si>
  <si>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</si>
  <si>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</si>
  <si>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</si>
  <si>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</si>
  <si>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</si>
  <si>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</si>
  <si>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</si>
  <si>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</si>
  <si>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</si>
  <si>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</si>
  <si>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</si>
  <si>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</si>
  <si>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</si>
  <si>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</si>
  <si>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</si>
  <si>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</si>
  <si>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</si>
  <si>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</si>
  <si>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</si>
  <si>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</si>
  <si>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</si>
  <si>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</si>
  <si>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</si>
  <si>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</si>
  <si>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</si>
  <si>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</si>
  <si>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</si>
  <si>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</si>
  <si>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</si>
  <si>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</si>
  <si>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</si>
  <si>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</si>
  <si>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</si>
  <si>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</si>
  <si>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</si>
  <si>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</si>
  <si>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</si>
  <si>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</si>
  <si>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</si>
  <si>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</si>
  <si>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</si>
  <si>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</si>
  <si>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</si>
  <si>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</si>
  <si>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</si>
  <si>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</si>
  <si>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</si>
  <si>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</si>
  <si>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</si>
  <si>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</si>
  <si>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</si>
  <si>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</si>
  <si>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</si>
  <si>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</si>
  <si>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</si>
  <si>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</si>
  <si>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</si>
  <si>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</si>
  <si>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</si>
  <si>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</si>
  <si>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</si>
  <si>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</si>
  <si>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</si>
  <si>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</si>
  <si>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</si>
  <si>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</si>
  <si>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</si>
  <si>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</si>
  <si>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</si>
  <si>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</si>
  <si>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</si>
  <si>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</si>
  <si>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</si>
  <si>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</si>
  <si>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</si>
  <si>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</si>
  <si>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</si>
  <si>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</si>
  <si>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</si>
  <si>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</si>
  <si>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</si>
  <si>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</si>
  <si>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</si>
  <si>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</si>
  <si>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</si>
  <si>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</si>
  <si>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</si>
  <si>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</si>
  <si>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</si>
  <si>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</si>
  <si>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</si>
  <si>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</si>
  <si>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</si>
  <si>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</si>
  <si>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</si>
  <si>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</si>
  <si>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</si>
  <si>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</si>
  <si>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</si>
  <si>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</si>
  <si>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</si>
  <si>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</si>
  <si>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</si>
  <si>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</si>
  <si>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</si>
  <si>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</si>
  <si>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</si>
  <si>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</si>
  <si>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</si>
  <si>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</si>
  <si>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</si>
  <si>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</si>
  <si>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</si>
  <si>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</si>
  <si>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</si>
  <si>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</si>
  <si>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</si>
  <si>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</si>
  <si>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</si>
  <si>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</si>
  <si>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</si>
  <si>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</si>
  <si>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</si>
  <si>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</si>
  <si>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</si>
  <si>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</si>
  <si>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</si>
  <si>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</si>
  <si>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</si>
  <si>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</si>
  <si>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</si>
  <si>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</si>
  <si>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</si>
  <si>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</si>
  <si>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</si>
  <si>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</si>
  <si>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</si>
  <si>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</si>
  <si>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</si>
  <si>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</si>
  <si>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</si>
  <si>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</si>
  <si>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</si>
  <si>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</si>
  <si>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</si>
  <si>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</si>
  <si>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</si>
  <si>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</si>
  <si>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</si>
  <si>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</si>
  <si>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</si>
  <si>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</si>
  <si>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</si>
  <si>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</si>
  <si>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</si>
  <si>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</si>
  <si>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</si>
  <si>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</si>
  <si>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</si>
  <si>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</si>
  <si>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</si>
  <si>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</si>
  <si>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</si>
  <si>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</si>
  <si>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</si>
  <si>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</si>
  <si>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</si>
  <si>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</si>
  <si>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</si>
  <si>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</si>
  <si>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</si>
  <si>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</si>
  <si>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</si>
  <si>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</si>
  <si>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</si>
  <si>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</si>
  <si>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</si>
  <si>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</si>
  <si>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</si>
  <si>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</si>
  <si>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</si>
  <si>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</si>
  <si>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</si>
  <si>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</si>
  <si>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</si>
  <si>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</si>
  <si>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</si>
  <si>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</si>
  <si>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</si>
  <si>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</si>
  <si>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</si>
  <si>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</si>
  <si>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</si>
  <si>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</si>
  <si>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</si>
  <si>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</si>
  <si>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</si>
  <si>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</si>
  <si>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</si>
  <si>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</si>
  <si>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</si>
  <si>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</si>
  <si>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</si>
  <si>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</si>
  <si>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</si>
  <si>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</si>
  <si>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</si>
  <si>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</si>
  <si>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</si>
  <si>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</si>
  <si>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</si>
  <si>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</si>
  <si>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</si>
  <si>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</si>
  <si>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</si>
  <si>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</si>
  <si>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</si>
  <si>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</si>
  <si>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</si>
  <si>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</si>
  <si>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</si>
  <si>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</si>
  <si>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</si>
  <si>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</si>
  <si>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</si>
  <si>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</si>
  <si>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</si>
  <si>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</si>
  <si>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</si>
  <si>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</si>
  <si>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</si>
  <si>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</si>
  <si>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</si>
  <si>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</si>
  <si>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</si>
  <si>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</si>
  <si>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</si>
  <si>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</si>
  <si>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</si>
  <si>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</si>
  <si>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</si>
  <si>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</si>
  <si>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</si>
  <si>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</si>
  <si>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</si>
  <si>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</si>
  <si>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</si>
  <si>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</si>
  <si>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</si>
  <si>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</si>
  <si>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</si>
  <si>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</si>
  <si>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</si>
  <si>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</si>
  <si>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</si>
  <si>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</si>
  <si>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</si>
  <si>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</si>
  <si>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</si>
  <si>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</si>
  <si>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</si>
  <si>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</si>
  <si>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</si>
  <si>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</si>
  <si>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</si>
  <si>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</si>
  <si>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</si>
  <si>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</si>
  <si>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</si>
  <si>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</si>
  <si>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</si>
  <si>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</si>
  <si>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</si>
  <si>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</si>
  <si>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</si>
  <si>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</si>
  <si>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</si>
  <si>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</si>
  <si>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</si>
  <si>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</si>
  <si>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</si>
  <si>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</si>
  <si>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</si>
  <si>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</si>
  <si>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</si>
  <si>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</si>
  <si>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</si>
  <si>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</si>
  <si>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</si>
  <si>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</si>
  <si>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</si>
  <si>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</si>
  <si>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</si>
  <si>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</si>
  <si>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</si>
  <si>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</si>
  <si>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</si>
  <si>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</si>
  <si>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</si>
  <si>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</si>
  <si>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</si>
  <si>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</si>
  <si>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</si>
  <si>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</si>
  <si>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</si>
  <si>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</si>
  <si>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</si>
  <si>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</si>
  <si>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</si>
  <si>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</si>
  <si>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</si>
  <si>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</si>
  <si>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</si>
  <si>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</si>
  <si>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</si>
  <si>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</si>
  <si>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</si>
  <si>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</si>
  <si>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</si>
  <si>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</si>
  <si>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</si>
  <si>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</si>
  <si>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</si>
  <si>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</si>
  <si>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</si>
  <si>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</si>
  <si>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</si>
  <si>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</si>
  <si>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</si>
  <si>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</si>
  <si>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</si>
  <si>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</si>
  <si>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</si>
  <si>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</si>
  <si>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</si>
  <si>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</si>
  <si>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</si>
  <si>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</si>
  <si>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</si>
  <si>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</si>
  <si>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</si>
  <si>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</si>
  <si>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</si>
  <si>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</si>
  <si>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</si>
  <si>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</si>
  <si>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</si>
  <si>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</si>
  <si>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</si>
  <si>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</si>
  <si>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</si>
  <si>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</si>
  <si>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</si>
  <si>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</si>
  <si>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</si>
  <si>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</si>
  <si>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</si>
  <si>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</si>
  <si>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</si>
  <si>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</si>
  <si>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</si>
  <si>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</si>
  <si>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</si>
  <si>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</si>
  <si>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</si>
  <si>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</si>
  <si>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</si>
  <si>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</si>
  <si>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</si>
  <si>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</si>
  <si>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</si>
  <si>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</si>
  <si>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</si>
  <si>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</si>
  <si>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</si>
  <si>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</si>
  <si>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</si>
  <si>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</si>
  <si>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</si>
  <si>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</si>
  <si>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</si>
  <si>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</si>
  <si>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</si>
  <si>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</si>
  <si>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</si>
  <si>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</si>
  <si>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</si>
  <si>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</si>
  <si>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</si>
  <si>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</si>
  <si>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</si>
  <si>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</si>
  <si>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</si>
  <si>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</si>
  <si>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</si>
  <si>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</si>
  <si>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</si>
  <si>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</si>
  <si>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</si>
  <si>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</si>
  <si>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</si>
  <si>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</si>
  <si>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</si>
  <si>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</si>
  <si>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</si>
  <si>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</si>
  <si>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</si>
  <si>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</si>
  <si>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</si>
  <si>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</si>
  <si>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</si>
  <si>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</si>
  <si>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</si>
  <si>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</si>
  <si>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</si>
  <si>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</si>
  <si>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</si>
  <si>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</si>
  <si>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</si>
  <si>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</si>
  <si>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</si>
  <si>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</si>
  <si>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</si>
  <si>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</si>
  <si>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</si>
  <si>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</si>
  <si>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</si>
  <si>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</si>
  <si>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</si>
  <si>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</si>
  <si>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</si>
  <si>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</si>
  <si>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</si>
  <si>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</si>
  <si>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</si>
  <si>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</si>
  <si>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</si>
  <si>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</si>
  <si>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</si>
  <si>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</si>
  <si>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</si>
  <si>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</si>
  <si>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</si>
  <si>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</si>
  <si>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</si>
  <si>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</si>
  <si>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</si>
  <si>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</si>
  <si>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</si>
  <si>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</si>
  <si>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</si>
  <si>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</si>
  <si>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</si>
  <si>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</si>
  <si>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</si>
  <si>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</si>
  <si>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</si>
  <si>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</si>
  <si>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</si>
  <si>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</si>
  <si>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</si>
  <si>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</si>
  <si>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</si>
  <si>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</si>
  <si>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</si>
  <si>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</si>
  <si>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</si>
  <si>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</si>
  <si>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</si>
  <si>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</si>
  <si>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</si>
  <si>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</si>
  <si>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</si>
  <si>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</si>
  <si>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</si>
  <si>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</si>
  <si>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</si>
  <si>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</si>
  <si>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</si>
  <si>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</si>
  <si>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</si>
  <si>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</si>
  <si>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</si>
  <si>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</si>
  <si>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</si>
  <si>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</si>
  <si>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</si>
  <si>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</si>
  <si>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</si>
  <si>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</si>
  <si>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</si>
  <si>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</si>
  <si>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</si>
  <si>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</si>
  <si>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</si>
  <si>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</si>
  <si>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</si>
  <si>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</si>
  <si>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</si>
  <si>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</si>
  <si>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</si>
  <si>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</si>
  <si>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</si>
  <si>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</si>
  <si>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</si>
  <si>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</si>
  <si>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</si>
  <si>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</si>
  <si>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</si>
  <si>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</si>
  <si>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</si>
  <si>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</si>
  <si>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</si>
  <si>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</si>
  <si>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</si>
  <si>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</si>
  <si>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</si>
  <si>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</si>
  <si>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</si>
  <si>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</si>
  <si>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</si>
  <si>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</si>
  <si>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</si>
  <si>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</si>
  <si>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</si>
  <si>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</si>
  <si>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</si>
  <si>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</si>
  <si>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</si>
  <si>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</si>
  <si>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</si>
  <si>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</si>
  <si>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</si>
  <si>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</si>
  <si>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</si>
  <si>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</si>
  <si>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</si>
  <si>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</si>
  <si>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</si>
  <si>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</si>
  <si>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</si>
  <si>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</si>
  <si>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</si>
  <si>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</si>
  <si>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</si>
  <si>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</si>
  <si>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</si>
  <si>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</si>
  <si>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</si>
  <si>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</si>
  <si>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</si>
  <si>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</si>
  <si>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</si>
  <si>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</si>
  <si>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</si>
  <si>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</si>
  <si>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</si>
  <si>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</si>
  <si>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</si>
  <si>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</si>
  <si>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</si>
  <si>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</si>
  <si>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</si>
  <si>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</si>
  <si>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</si>
  <si>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</si>
  <si>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</si>
  <si>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</si>
  <si>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</si>
  <si>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</si>
  <si>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</si>
  <si>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</si>
  <si>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</si>
  <si>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</si>
  <si>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</si>
  <si>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</si>
  <si>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</si>
  <si>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</si>
  <si>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</si>
  <si>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</si>
  <si>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</si>
  <si>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</si>
  <si>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</si>
  <si>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</si>
  <si>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</si>
  <si>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</si>
  <si>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</si>
  <si>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</si>
  <si>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</si>
  <si>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</si>
  <si>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</si>
  <si>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</si>
  <si>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</si>
  <si>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</si>
  <si>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</si>
  <si>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</si>
  <si>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</si>
  <si>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</si>
  <si>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</si>
  <si>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</si>
  <si>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</si>
  <si>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</si>
  <si>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</si>
  <si>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</si>
  <si>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</si>
  <si>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</si>
  <si>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</si>
  <si>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</si>
  <si>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</si>
  <si>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</si>
  <si>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</si>
  <si>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</si>
  <si>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</si>
  <si>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</si>
  <si>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</si>
  <si>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</si>
  <si>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</si>
  <si>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</si>
  <si>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</si>
  <si>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</si>
  <si>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</si>
  <si>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</si>
  <si>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</si>
  <si>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</si>
  <si>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</si>
  <si>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</si>
  <si>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</si>
  <si>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</si>
  <si>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</si>
  <si>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</si>
  <si>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</si>
  <si>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</si>
  <si>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</si>
  <si>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</si>
  <si>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</si>
  <si>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</si>
  <si>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</si>
  <si>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</si>
  <si>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</si>
  <si>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</si>
  <si>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</si>
  <si>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</si>
  <si>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</si>
  <si>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</si>
  <si>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</si>
  <si>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</si>
  <si>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</si>
  <si>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</si>
  <si>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</si>
  <si>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</si>
  <si>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</si>
  <si>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</si>
  <si>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</si>
  <si>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</si>
  <si>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</si>
  <si>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</si>
  <si>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</si>
  <si>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</si>
  <si>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</si>
  <si>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</si>
  <si>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</si>
  <si>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</si>
  <si>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</si>
  <si>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</si>
  <si>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</si>
  <si>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</si>
  <si>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</si>
  <si>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</si>
  <si>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</si>
  <si>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</si>
  <si>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</si>
  <si>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</si>
  <si>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</si>
  <si>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</si>
  <si>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</si>
  <si>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</si>
  <si>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</si>
  <si>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</si>
  <si>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</si>
  <si>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</si>
  <si>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</si>
  <si>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</si>
  <si>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</si>
  <si>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</si>
  <si>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</si>
  <si>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</si>
  <si>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</si>
  <si>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</si>
  <si>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</si>
  <si>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</si>
  <si>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</si>
  <si>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</si>
  <si>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</si>
  <si>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</si>
  <si>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</si>
  <si>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</si>
  <si>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</si>
  <si>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</si>
  <si>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</si>
  <si>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</si>
  <si>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</si>
  <si>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</si>
  <si>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</si>
  <si>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</si>
  <si>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</si>
  <si>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</si>
  <si>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</si>
  <si>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</si>
  <si>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</si>
  <si>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</si>
  <si>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</si>
  <si>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</si>
  <si>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</si>
  <si>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</si>
  <si>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</si>
  <si>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</si>
  <si>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</si>
  <si>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</si>
  <si>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</si>
  <si>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</si>
  <si>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</si>
  <si>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</si>
  <si>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</si>
  <si>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</si>
  <si>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</si>
  <si>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</si>
  <si>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</si>
  <si>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</si>
  <si>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</si>
  <si>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</si>
  <si>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</si>
  <si>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</si>
  <si>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</si>
  <si>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</si>
  <si>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</si>
  <si>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</si>
  <si>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</si>
  <si>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</si>
  <si>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</si>
  <si>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</si>
  <si>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</si>
  <si>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</si>
  <si>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</si>
  <si>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</si>
  <si>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</si>
  <si>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</si>
  <si>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</si>
  <si>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</si>
  <si>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</si>
  <si>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</si>
  <si>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</si>
  <si>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</si>
  <si>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</si>
  <si>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</si>
  <si>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</si>
  <si>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</si>
  <si>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</si>
  <si>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</si>
  <si>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</si>
  <si>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</si>
  <si>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</si>
  <si>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</si>
  <si>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</si>
  <si>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</si>
  <si>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</si>
  <si>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</si>
  <si>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</si>
  <si>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</si>
  <si>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</si>
  <si>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</si>
  <si>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</si>
  <si>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</si>
  <si>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</si>
  <si>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</si>
  <si>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</si>
  <si>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</si>
  <si>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</si>
  <si>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</si>
  <si>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</si>
  <si>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</si>
  <si>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</si>
  <si>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</si>
  <si>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</si>
  <si>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</si>
  <si>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</si>
  <si>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</si>
  <si>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</si>
  <si>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</si>
  <si>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</si>
  <si>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</si>
  <si>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</si>
  <si>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</si>
  <si>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</si>
  <si>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</si>
  <si>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</si>
  <si>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</si>
  <si>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</si>
  <si>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</si>
  <si>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</si>
  <si>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</si>
  <si>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</si>
  <si>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</si>
  <si>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</si>
  <si>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</si>
  <si>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</si>
  <si>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</si>
  <si>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</si>
  <si>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</si>
  <si>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</si>
  <si>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</si>
  <si>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</si>
  <si>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</si>
  <si>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</si>
  <si>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</si>
  <si>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</si>
  <si>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</si>
  <si>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</si>
  <si>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</si>
  <si>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</si>
  <si>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</si>
  <si>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</si>
  <si>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</si>
  <si>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</si>
  <si>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</si>
  <si>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</si>
  <si>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</si>
  <si>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</si>
  <si>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</si>
  <si>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</si>
  <si>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</si>
  <si>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</si>
  <si>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</si>
  <si>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</si>
  <si>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</si>
  <si>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</si>
  <si>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</si>
  <si>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</si>
  <si>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</si>
  <si>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</si>
  <si>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</si>
  <si>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</si>
  <si>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</si>
  <si>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</si>
  <si>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</si>
  <si>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</si>
  <si>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</si>
  <si>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</si>
  <si>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</si>
  <si>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</si>
  <si>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</si>
  <si>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</si>
  <si>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</si>
  <si>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</si>
  <si>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</si>
  <si>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</si>
  <si>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</si>
  <si>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</si>
  <si>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</si>
  <si>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</si>
  <si>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</si>
  <si>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</si>
  <si>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</si>
  <si>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</si>
  <si>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</si>
  <si>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</si>
  <si>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</si>
  <si>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</si>
  <si>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</si>
  <si>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</si>
  <si>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</si>
  <si>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</si>
  <si>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</si>
  <si>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</si>
  <si>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</si>
  <si>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</si>
  <si>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</si>
  <si>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</si>
  <si>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</si>
  <si>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</si>
  <si>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</si>
  <si>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</si>
  <si>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</si>
  <si>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</si>
  <si>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</si>
  <si>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</si>
  <si>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</si>
  <si>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</si>
  <si>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</si>
  <si>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</si>
  <si>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</si>
  <si>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</si>
  <si>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</si>
  <si>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</si>
  <si>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</si>
  <si>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</si>
  <si>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</si>
  <si>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</si>
  <si>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</si>
  <si>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</si>
  <si>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</si>
  <si>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</si>
  <si>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</si>
  <si>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</si>
  <si>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</si>
  <si>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</si>
  <si>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</si>
  <si>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</si>
  <si>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</si>
  <si>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</si>
  <si>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</si>
  <si>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</si>
  <si>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</si>
  <si>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</si>
  <si>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</si>
  <si>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</si>
  <si>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</si>
  <si>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</si>
  <si>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</si>
  <si>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</si>
  <si>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</si>
  <si>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</si>
  <si>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</si>
  <si>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</si>
  <si>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</si>
  <si>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</si>
  <si>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</si>
  <si>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</si>
  <si>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</si>
  <si>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</si>
  <si>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</si>
  <si>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</si>
  <si>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</si>
  <si>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</si>
  <si>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</si>
  <si>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</si>
  <si>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</si>
  <si>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</si>
  <si>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</si>
  <si>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</si>
  <si>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</si>
  <si>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</si>
  <si>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</si>
  <si>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</si>
  <si>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</si>
  <si>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</si>
  <si>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</si>
  <si>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</si>
  <si>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</si>
  <si>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</si>
  <si>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</si>
  <si>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</si>
  <si>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</si>
  <si>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</si>
  <si>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</si>
  <si>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</si>
  <si>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</si>
  <si>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</si>
  <si>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</si>
  <si>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</si>
  <si>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</si>
  <si>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</si>
  <si>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</si>
  <si>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</si>
  <si>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</si>
  <si>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</si>
  <si>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</si>
  <si>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</si>
  <si>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</si>
  <si>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</si>
  <si>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</si>
  <si>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</si>
  <si>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</si>
  <si>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</si>
  <si>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</si>
  <si>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</si>
  <si>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</si>
  <si>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</si>
  <si>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</si>
  <si>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</si>
  <si>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</si>
  <si>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</si>
  <si>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</si>
  <si>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</si>
  <si>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</si>
  <si>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</si>
  <si>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</si>
  <si>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</si>
  <si>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</si>
  <si>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</si>
  <si>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</si>
  <si>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</si>
  <si>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</si>
  <si>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</si>
  <si>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</si>
  <si>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</si>
  <si>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</si>
  <si>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</si>
  <si>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</si>
  <si>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</si>
  <si>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</si>
  <si>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</si>
  <si>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</si>
  <si>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</si>
  <si>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</si>
  <si>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</si>
  <si>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</si>
  <si>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</si>
  <si>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</si>
  <si>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</si>
  <si>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</si>
  <si>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</si>
  <si>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</si>
  <si>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</si>
  <si>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</si>
  <si>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</si>
  <si>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</si>
  <si>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</si>
  <si>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</si>
  <si>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</si>
  <si>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</si>
  <si>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</si>
  <si>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</si>
  <si>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</si>
  <si>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</si>
  <si>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</si>
  <si>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</si>
  <si>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</si>
  <si>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</si>
  <si>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</si>
  <si>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</si>
  <si>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</si>
  <si>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</si>
  <si>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</si>
  <si>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</si>
  <si>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</si>
  <si>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</si>
  <si>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</si>
  <si>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</si>
  <si>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</si>
  <si>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</si>
  <si>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</si>
  <si>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</si>
  <si>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</si>
  <si>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</si>
  <si>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</si>
  <si>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</si>
  <si>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</si>
  <si>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</si>
  <si>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</si>
  <si>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</si>
  <si>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</si>
  <si>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</si>
  <si>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</si>
  <si>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</si>
  <si>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</si>
  <si>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</si>
  <si>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</si>
  <si>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</si>
  <si>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</si>
  <si>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</si>
  <si>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</si>
  <si>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</si>
  <si>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</si>
  <si>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</si>
  <si>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</si>
  <si>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</si>
  <si>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</si>
  <si>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</si>
  <si>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</si>
  <si>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</si>
  <si>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</si>
  <si>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</si>
  <si>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</si>
  <si>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</si>
  <si>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</si>
  <si>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</si>
  <si>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</si>
  <si>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</si>
  <si>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</si>
  <si>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</si>
  <si>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</si>
  <si>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</si>
  <si>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</si>
  <si>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</si>
  <si>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</si>
  <si>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</si>
  <si>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</si>
  <si>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</si>
  <si>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</si>
  <si>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</si>
  <si>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</si>
  <si>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</si>
  <si>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</si>
  <si>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</si>
  <si>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</si>
  <si>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</si>
  <si>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</si>
  <si>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</si>
  <si>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</si>
  <si>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</si>
  <si>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</si>
  <si>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</si>
  <si>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</si>
  <si>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</si>
  <si>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</si>
  <si>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</si>
  <si>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</si>
  <si>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</si>
  <si>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</si>
  <si>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</si>
  <si>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</si>
  <si>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</si>
  <si>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</si>
  <si>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</si>
  <si>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</si>
  <si>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</si>
  <si>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</si>
  <si>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</si>
  <si>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</si>
  <si>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</si>
  <si>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</si>
  <si>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</si>
  <si>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</si>
  <si>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</si>
  <si>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</si>
  <si>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</si>
  <si>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</si>
  <si>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</si>
  <si>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</si>
  <si>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</si>
  <si>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</si>
  <si>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</si>
  <si>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</si>
  <si>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</si>
  <si>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</si>
  <si>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</si>
  <si>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</si>
  <si>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</si>
  <si>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</si>
  <si>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</si>
  <si>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</si>
  <si>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</si>
  <si>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</si>
  <si>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</si>
  <si>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</si>
  <si>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</si>
  <si>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</si>
  <si>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</si>
  <si>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</si>
  <si>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</si>
  <si>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</si>
  <si>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</si>
  <si>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</si>
  <si>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</si>
  <si>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</si>
  <si>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</si>
  <si>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</si>
  <si>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</si>
  <si>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</si>
  <si>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</si>
  <si>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</si>
  <si>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</si>
  <si>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</si>
  <si>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</si>
  <si>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</si>
  <si>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</si>
  <si>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</si>
  <si>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</si>
  <si>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</si>
  <si>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</si>
  <si>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</si>
  <si>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</si>
  <si>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</si>
  <si>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</si>
  <si>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</si>
  <si>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</si>
  <si>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</si>
  <si>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</si>
  <si>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</si>
  <si>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</si>
  <si>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</si>
  <si>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</si>
  <si>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</si>
  <si>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</si>
  <si>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</si>
  <si>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</si>
  <si>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</si>
  <si>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</si>
  <si>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</si>
  <si>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</si>
  <si>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</si>
  <si>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</si>
  <si>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</si>
  <si>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</si>
  <si>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</si>
  <si>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</si>
  <si>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</si>
  <si>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</si>
  <si>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</si>
  <si>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</si>
  <si>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</si>
  <si>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</si>
  <si>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</si>
  <si>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</si>
  <si>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</si>
  <si>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</si>
  <si>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</si>
  <si>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</si>
  <si>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</si>
  <si>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</si>
  <si>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</si>
  <si>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</si>
  <si>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</si>
  <si>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</si>
  <si>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</si>
  <si>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</si>
  <si>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</si>
  <si>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</si>
  <si>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</si>
  <si>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</si>
  <si>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</si>
  <si>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</si>
  <si>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</si>
  <si>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</si>
  <si>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</si>
  <si>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</si>
  <si>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</si>
  <si>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</si>
  <si>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</si>
  <si>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</si>
  <si>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</si>
  <si>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</si>
  <si>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</si>
  <si>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</si>
  <si>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</si>
  <si>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</si>
  <si>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</si>
  <si>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</si>
  <si>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</si>
  <si>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</si>
  <si>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</si>
  <si>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</si>
  <si>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</si>
  <si>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</si>
  <si>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</si>
  <si>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</si>
  <si>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</si>
  <si>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</si>
  <si>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</si>
  <si>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</si>
  <si>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</si>
  <si>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</si>
  <si>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</si>
  <si>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</si>
  <si>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</si>
  <si>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</si>
  <si>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</si>
  <si>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</si>
  <si>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</si>
  <si>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</si>
  <si>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</si>
  <si>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</si>
  <si>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</si>
  <si>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</si>
  <si>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</si>
  <si>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</si>
  <si>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</si>
  <si>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</si>
  <si>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</si>
  <si>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</si>
  <si>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</si>
  <si>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</si>
  <si>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</si>
  <si>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</si>
  <si>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</si>
  <si>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</si>
  <si>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</si>
  <si>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</si>
  <si>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</si>
  <si>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</si>
  <si>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</si>
  <si>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</si>
  <si>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</si>
  <si>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</si>
  <si>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</si>
  <si>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</si>
  <si>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</si>
  <si>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</si>
  <si>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</si>
  <si>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</si>
  <si>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</si>
  <si>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</si>
  <si>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</si>
  <si>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</si>
  <si>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</si>
  <si>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</si>
  <si>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</si>
  <si>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</si>
  <si>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</si>
  <si>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</si>
  <si>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</si>
  <si>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</si>
  <si>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</si>
  <si>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</si>
  <si>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</si>
  <si>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</si>
  <si>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</si>
  <si>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</si>
  <si>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</si>
  <si>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</si>
  <si>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</si>
  <si>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</si>
  <si>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</si>
  <si>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</si>
  <si>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</si>
  <si>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</si>
  <si>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</si>
  <si>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</si>
  <si>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</si>
  <si>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</si>
  <si>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</si>
  <si>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</si>
  <si>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</si>
  <si>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</si>
  <si>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</si>
  <si>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</si>
  <si>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</si>
  <si>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</si>
  <si>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</si>
  <si>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</si>
  <si>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</si>
  <si>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</si>
  <si>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</si>
  <si>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</si>
  <si>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</si>
  <si>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</si>
  <si>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</si>
  <si>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</si>
  <si>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</si>
  <si>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</si>
  <si>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</si>
  <si>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</si>
  <si>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</si>
  <si>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</si>
  <si>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</si>
  <si>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</si>
  <si>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</si>
  <si>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</si>
  <si>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</si>
  <si>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</si>
  <si>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</si>
  <si>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</si>
  <si>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</si>
  <si>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</si>
  <si>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</si>
  <si>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</si>
  <si>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</si>
  <si>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</si>
  <si>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</si>
  <si>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</si>
  <si>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</si>
  <si>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</si>
  <si>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</si>
  <si>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</si>
  <si>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</si>
  <si>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</si>
  <si>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</si>
  <si>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</si>
  <si>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</si>
  <si>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</si>
  <si>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</si>
  <si>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</si>
  <si>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</si>
  <si>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</si>
  <si>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</si>
  <si>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</si>
  <si>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</si>
  <si>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</si>
  <si>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</si>
  <si>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</si>
  <si>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</si>
  <si>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</si>
  <si>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</si>
  <si>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</si>
  <si>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</si>
  <si>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</si>
  <si>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</si>
  <si>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</si>
  <si>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</si>
  <si>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</si>
  <si>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</si>
  <si>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</si>
  <si>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</si>
  <si>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</si>
  <si>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</si>
  <si>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</si>
  <si>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</si>
  <si>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</si>
  <si>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</si>
  <si>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</si>
  <si>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</si>
  <si>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</si>
  <si>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</si>
  <si>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</si>
  <si>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</si>
  <si>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</si>
  <si>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</si>
  <si>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</si>
  <si>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</si>
  <si>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</si>
  <si>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</si>
  <si>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</si>
  <si>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</si>
  <si>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</si>
  <si>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</si>
  <si>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</si>
  <si>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</si>
  <si>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</si>
  <si>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</si>
  <si>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</si>
  <si>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</si>
  <si>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</si>
  <si>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</si>
  <si>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</si>
  <si>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</si>
  <si>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</si>
  <si>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</si>
  <si>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</si>
  <si>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</si>
  <si>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</si>
  <si>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</si>
  <si>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</si>
  <si>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</si>
  <si>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</si>
  <si>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</si>
  <si>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</si>
  <si>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</si>
  <si>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</si>
  <si>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</si>
  <si>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</si>
  <si>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</si>
  <si>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</si>
  <si>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</si>
  <si>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</si>
  <si>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</si>
  <si>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</si>
  <si>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</si>
  <si>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</si>
  <si>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</si>
  <si>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</si>
  <si>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</si>
  <si>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</si>
  <si>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</si>
  <si>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</si>
  <si>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</si>
  <si>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</si>
  <si>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</si>
  <si>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</si>
  <si>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</si>
  <si>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</si>
  <si>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</si>
  <si>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</si>
  <si>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</si>
  <si>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</si>
  <si>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</si>
  <si>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</si>
  <si>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</si>
  <si>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</si>
  <si>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</si>
  <si>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</si>
  <si>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</si>
  <si>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</si>
  <si>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</si>
  <si>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</si>
  <si>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</si>
  <si>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</si>
  <si>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</si>
  <si>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</si>
  <si>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</si>
  <si>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</si>
  <si>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</si>
  <si>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</si>
  <si>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</si>
  <si>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</si>
  <si>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</si>
  <si>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</si>
  <si>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</si>
  <si>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</si>
  <si>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</si>
  <si>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</si>
  <si>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</si>
  <si>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</si>
  <si>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</si>
  <si>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</si>
  <si>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</si>
  <si>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</si>
  <si>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</si>
  <si>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</si>
  <si>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</si>
  <si>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</si>
  <si>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</si>
  <si>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</si>
  <si>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</si>
  <si>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</si>
  <si>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</si>
  <si>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</si>
  <si>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</si>
  <si>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</si>
  <si>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</si>
  <si>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</si>
  <si>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</si>
  <si>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</si>
  <si>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</si>
  <si>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</si>
  <si>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</si>
  <si>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</si>
  <si>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</si>
  <si>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</si>
  <si>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</si>
  <si>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</si>
  <si>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</si>
  <si>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</si>
  <si>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</si>
  <si>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</si>
  <si>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</si>
  <si>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</si>
  <si>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</si>
  <si>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</si>
  <si>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</si>
  <si>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</si>
  <si>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</si>
  <si>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</si>
  <si>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</si>
  <si>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</si>
  <si>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</si>
  <si>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</si>
  <si>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</si>
  <si>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</si>
  <si>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</si>
  <si>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</si>
  <si>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</si>
  <si>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</si>
  <si>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</si>
  <si>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</si>
  <si>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</si>
  <si>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</si>
  <si>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</si>
  <si>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</si>
  <si>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</si>
  <si>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</si>
  <si>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</si>
  <si>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</si>
  <si>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</si>
  <si>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</si>
  <si>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</si>
  <si>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</si>
  <si>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</si>
  <si>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</si>
  <si>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</si>
  <si>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</si>
  <si>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</si>
  <si>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</si>
  <si>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</si>
  <si>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</si>
  <si>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</si>
  <si>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</si>
  <si>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</si>
  <si>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</si>
  <si>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</si>
  <si>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</si>
  <si>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</si>
  <si>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</si>
  <si>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</si>
  <si>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</si>
  <si>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</si>
  <si>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</si>
  <si>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</si>
  <si>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</si>
  <si>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</si>
  <si>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</si>
  <si>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</si>
  <si>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</si>
  <si>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</si>
  <si>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</si>
  <si>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</si>
  <si>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</si>
  <si>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</si>
  <si>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</si>
  <si>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</si>
  <si>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</si>
  <si>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</si>
  <si>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</si>
  <si>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</si>
  <si>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</si>
  <si>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</si>
  <si>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</si>
  <si>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</si>
  <si>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</si>
  <si>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</si>
  <si>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</si>
  <si>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</si>
  <si>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</si>
  <si>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</si>
  <si>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</si>
  <si>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</si>
  <si>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</si>
  <si>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</si>
  <si>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</si>
  <si>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</si>
  <si>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</si>
  <si>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</si>
  <si>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</si>
  <si>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</si>
  <si>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</si>
  <si>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</si>
  <si>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</si>
  <si>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</si>
  <si>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</si>
  <si>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</si>
  <si>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</si>
  <si>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</si>
  <si>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</si>
  <si>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</si>
  <si>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</si>
  <si>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</si>
  <si>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</si>
  <si>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</si>
  <si>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</si>
  <si>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</si>
  <si>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</si>
  <si>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</si>
  <si>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</si>
  <si>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</si>
  <si>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</si>
  <si>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</si>
  <si>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</si>
  <si>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</si>
  <si>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</si>
  <si>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</si>
  <si>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</si>
  <si>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</si>
  <si>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</si>
  <si>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</si>
  <si>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</si>
  <si>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</si>
  <si>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</si>
  <si>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</si>
  <si>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</si>
  <si>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</si>
  <si>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</si>
  <si>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</si>
  <si>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</si>
  <si>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</si>
  <si>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</si>
  <si>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</si>
  <si>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</si>
  <si>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</si>
  <si>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</si>
  <si>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</si>
  <si>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</si>
  <si>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</si>
  <si>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</si>
  <si>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</si>
  <si>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</si>
  <si>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</si>
  <si>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</si>
  <si>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</si>
  <si>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</si>
  <si>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</si>
  <si>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</si>
  <si>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</si>
  <si>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</si>
  <si>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</si>
  <si>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</si>
  <si>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</si>
  <si>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</si>
  <si>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</si>
  <si>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</si>
  <si>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</si>
  <si>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</si>
  <si>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</si>
  <si>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</si>
  <si>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</si>
  <si>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</si>
  <si>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</si>
  <si>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</si>
  <si>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</si>
  <si>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</si>
  <si>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</si>
  <si>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</si>
  <si>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</si>
  <si>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</si>
  <si>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</si>
  <si>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</si>
  <si>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</si>
  <si>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</si>
  <si>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</si>
  <si>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</si>
  <si>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</si>
  <si>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</si>
  <si>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</si>
  <si>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</si>
  <si>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</si>
  <si>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</si>
  <si>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</si>
  <si>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</si>
  <si>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</si>
  <si>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</si>
  <si>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</si>
  <si>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</si>
  <si>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</si>
  <si>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</si>
  <si>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</si>
  <si>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</si>
  <si>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</si>
  <si>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</si>
  <si>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</si>
  <si>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</si>
  <si>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</si>
  <si>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</si>
  <si>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</si>
  <si>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</si>
  <si>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</si>
  <si>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</si>
  <si>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</si>
  <si>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</si>
  <si>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</si>
  <si>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</si>
  <si>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</si>
  <si>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</si>
  <si>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</si>
  <si>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</si>
  <si>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</si>
  <si>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</si>
  <si>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</si>
  <si>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</si>
  <si>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</si>
  <si>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</si>
  <si>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</si>
  <si>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</si>
  <si>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</si>
  <si>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</si>
  <si>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</si>
  <si>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</si>
  <si>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</si>
  <si>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</si>
  <si>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</si>
  <si>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</si>
  <si>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</si>
  <si>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</si>
  <si>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</si>
  <si>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</si>
  <si>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</si>
  <si>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</si>
  <si>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</si>
  <si>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</si>
  <si>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</si>
  <si>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</si>
  <si>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</si>
  <si>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</si>
  <si>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</si>
  <si>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</si>
  <si>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</si>
  <si>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</si>
  <si>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</si>
  <si>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</si>
  <si>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</si>
  <si>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</si>
  <si>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</si>
  <si>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</si>
  <si>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</si>
  <si>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</si>
  <si>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</si>
  <si>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</si>
  <si>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</si>
  <si>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</si>
  <si>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</si>
  <si>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</si>
  <si>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</si>
  <si>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</si>
  <si>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</si>
  <si>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</si>
  <si>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</si>
  <si>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</si>
  <si>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</si>
  <si>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</si>
  <si>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</si>
  <si>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</si>
  <si>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</si>
  <si>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</si>
  <si>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</si>
  <si>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</si>
  <si>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</si>
  <si>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</si>
  <si>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</si>
  <si>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</si>
  <si>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</si>
  <si>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</si>
  <si>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</si>
  <si>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</si>
  <si>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</si>
  <si>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</si>
  <si>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</si>
  <si>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</si>
  <si>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</si>
  <si>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</si>
  <si>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</si>
  <si>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</si>
  <si>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</si>
  <si>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</si>
  <si>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</si>
  <si>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</si>
  <si>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</si>
  <si>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</si>
  <si>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</si>
  <si>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</si>
  <si>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</si>
  <si>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</si>
  <si>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</si>
  <si>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</si>
  <si>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</si>
  <si>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</si>
  <si>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</si>
  <si>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</si>
  <si>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</si>
  <si>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</si>
  <si>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</si>
  <si>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</si>
  <si>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</si>
  <si>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</si>
  <si>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</si>
  <si>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</si>
  <si>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</si>
  <si>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</si>
  <si>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</si>
  <si>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</si>
  <si>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</si>
  <si>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</si>
  <si>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</si>
  <si>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</si>
  <si>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</si>
  <si>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</si>
  <si>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</si>
  <si>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</si>
  <si>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</si>
  <si>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</si>
  <si>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</si>
  <si>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</si>
  <si>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</si>
  <si>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</si>
  <si>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</si>
  <si>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</si>
  <si>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</si>
  <si>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</si>
  <si>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</si>
  <si>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</si>
  <si>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</si>
  <si>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</si>
  <si>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</si>
  <si>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</si>
  <si>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</si>
  <si>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</si>
  <si>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</si>
  <si>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</si>
  <si>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</si>
  <si>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</si>
  <si>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</si>
  <si>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</si>
  <si>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</si>
  <si>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</si>
  <si>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</si>
  <si>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</si>
  <si>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</si>
  <si>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</si>
  <si>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</si>
  <si>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</si>
  <si>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</si>
  <si>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</si>
  <si>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</si>
  <si>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</si>
  <si>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</si>
  <si>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</si>
  <si>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</si>
  <si>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</si>
  <si>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</si>
  <si>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</si>
  <si>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</si>
  <si>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</si>
  <si>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</si>
  <si>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</si>
  <si>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</si>
  <si>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</si>
  <si>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</si>
  <si>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</si>
  <si>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</si>
  <si>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</si>
  <si>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</si>
  <si>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</si>
  <si>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</si>
  <si>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</si>
  <si>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</si>
  <si>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</si>
  <si>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</si>
  <si>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</si>
  <si>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</si>
  <si>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</si>
  <si>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</si>
  <si>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</si>
  <si>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</si>
  <si>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</si>
  <si>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</si>
  <si>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</si>
  <si>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</si>
  <si>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</si>
  <si>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</si>
  <si>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</si>
  <si>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</si>
  <si>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</si>
  <si>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</si>
  <si>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</si>
  <si>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</si>
  <si>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</si>
  <si>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</si>
  <si>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</si>
  <si>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</si>
  <si>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</si>
  <si>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</si>
  <si>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</si>
  <si>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</si>
  <si>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</si>
  <si>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</si>
  <si>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</si>
  <si>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</si>
  <si>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</si>
  <si>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</si>
  <si>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</si>
  <si>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</si>
  <si>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</si>
  <si>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</si>
  <si>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</si>
  <si>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</si>
  <si>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</si>
  <si>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</si>
  <si>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</si>
  <si>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</si>
  <si>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</si>
  <si>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</si>
  <si>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</si>
  <si>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</si>
  <si>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</si>
  <si>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</si>
  <si>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</si>
  <si>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</si>
  <si>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</si>
  <si>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</si>
  <si>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</si>
  <si>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</si>
  <si>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</si>
  <si>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</si>
  <si>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</si>
  <si>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</si>
  <si>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</si>
  <si>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</si>
  <si>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</si>
  <si>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</si>
  <si>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</si>
  <si>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</si>
  <si>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</si>
  <si>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</si>
  <si>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</si>
  <si>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</si>
  <si>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</si>
  <si>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</si>
  <si>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</si>
  <si>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</si>
  <si>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</si>
  <si>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</si>
  <si>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</si>
  <si>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</si>
  <si>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</si>
  <si>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</si>
  <si>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</si>
  <si>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</si>
  <si>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</si>
  <si>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</si>
  <si>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</si>
  <si>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</si>
  <si>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</si>
  <si>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</si>
  <si>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</si>
  <si>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</si>
  <si>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</si>
  <si>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</si>
  <si>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</si>
  <si>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</si>
  <si>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</si>
  <si>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</si>
  <si>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</si>
  <si>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</si>
  <si>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</si>
  <si>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</si>
  <si>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</si>
  <si>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</si>
  <si>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</si>
  <si>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</si>
  <si>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</si>
  <si>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</si>
  <si>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</si>
  <si>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</si>
  <si>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</si>
  <si>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</si>
  <si>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</si>
  <si>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</si>
  <si>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</si>
  <si>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</si>
  <si>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</si>
  <si>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</si>
  <si>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</si>
  <si>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</si>
  <si>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</si>
  <si>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</si>
  <si>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</si>
  <si>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</si>
  <si>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</si>
  <si>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</si>
  <si>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</si>
  <si>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</si>
  <si>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</si>
  <si>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</si>
  <si>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</si>
  <si>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</si>
  <si>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</si>
  <si>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</si>
  <si>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</si>
  <si>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</si>
  <si>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</si>
  <si>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</si>
  <si>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</si>
  <si>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</si>
  <si>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</si>
  <si>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</si>
  <si>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</si>
  <si>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</si>
  <si>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</si>
  <si>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</si>
  <si>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</si>
  <si>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</si>
  <si>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</si>
  <si>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</si>
  <si>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</si>
  <si>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</si>
  <si>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</si>
  <si>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</si>
  <si>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</si>
  <si>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</si>
  <si>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</si>
  <si>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</si>
  <si>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</si>
  <si>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</si>
  <si>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</si>
  <si>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</si>
  <si>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</si>
  <si>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</si>
  <si>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</si>
  <si>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</si>
  <si>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</si>
  <si>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</si>
  <si>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</si>
  <si>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</si>
  <si>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</si>
  <si>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</si>
  <si>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</si>
  <si>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</si>
  <si>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</si>
  <si>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</si>
  <si>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</si>
  <si>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</si>
  <si>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</si>
  <si>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</si>
  <si>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</si>
  <si>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</si>
  <si>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</si>
  <si>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</si>
  <si>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</si>
  <si>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</si>
  <si>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</si>
  <si>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</si>
  <si>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</si>
  <si>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</si>
  <si>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</si>
  <si>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</si>
  <si>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</si>
  <si>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</si>
  <si>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</si>
  <si>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</si>
  <si>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</si>
  <si>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</si>
  <si>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</si>
  <si>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</si>
  <si>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</si>
  <si>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</si>
  <si>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</si>
  <si>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</si>
  <si>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</si>
  <si>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</si>
  <si>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</si>
  <si>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</si>
  <si>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</si>
  <si>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</si>
  <si>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</si>
  <si>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</si>
  <si>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</si>
  <si>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</si>
  <si>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</si>
  <si>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</si>
  <si>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</si>
  <si>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</si>
  <si>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</si>
  <si>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</si>
  <si>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</si>
  <si>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</si>
  <si>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</si>
  <si>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</si>
  <si>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</si>
  <si>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</si>
  <si>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</si>
  <si>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</si>
  <si>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</si>
  <si>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</si>
  <si>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</si>
  <si>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</si>
  <si>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</si>
  <si>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</si>
  <si>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</si>
  <si>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</si>
  <si>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</si>
  <si>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</si>
  <si>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</si>
  <si>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</si>
  <si>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</si>
  <si>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</si>
  <si>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</si>
  <si>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</si>
  <si>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</si>
  <si>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</si>
  <si>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</si>
  <si>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</si>
  <si>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</si>
  <si>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</si>
  <si>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</si>
  <si>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</si>
  <si>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</si>
  <si>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</si>
  <si>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</si>
  <si>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</si>
  <si>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</si>
  <si>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</si>
  <si>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</si>
  <si>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</si>
  <si>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</si>
  <si>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</si>
  <si>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</si>
  <si>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</si>
  <si>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</si>
  <si>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</si>
  <si>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</si>
  <si>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</si>
  <si>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</si>
  <si>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</si>
  <si>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</si>
  <si>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</si>
  <si>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</si>
  <si>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</si>
  <si>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</si>
  <si>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</si>
  <si>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</si>
  <si>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</si>
  <si>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</si>
  <si>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</si>
  <si>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</si>
  <si>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</si>
  <si>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</si>
  <si>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</si>
  <si>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</si>
  <si>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</si>
  <si>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</si>
  <si>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</si>
  <si>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</si>
  <si>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</si>
  <si>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</si>
  <si>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</si>
  <si>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</si>
  <si>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</si>
  <si>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</si>
  <si>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</si>
  <si>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</si>
  <si>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</si>
  <si>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</si>
  <si>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</si>
  <si>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</si>
  <si>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</si>
  <si>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</si>
  <si>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</si>
  <si>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</si>
  <si>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</si>
  <si>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</si>
  <si>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</si>
  <si>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</si>
  <si>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</si>
  <si>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</si>
  <si>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</si>
  <si>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</si>
  <si>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</si>
  <si>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</si>
  <si>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</si>
  <si>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</si>
  <si>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</si>
  <si>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</si>
  <si>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</si>
  <si>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</si>
  <si>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</si>
  <si>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</si>
  <si>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</si>
  <si>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</si>
  <si>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</si>
  <si>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</si>
  <si>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</si>
  <si>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</si>
  <si>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</si>
  <si>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</si>
  <si>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</si>
  <si>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</si>
  <si>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</si>
  <si>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</si>
  <si>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</si>
  <si>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</si>
  <si>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</si>
  <si>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</si>
  <si>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</si>
  <si>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</si>
  <si>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</si>
  <si>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</si>
  <si>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</si>
  <si>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</si>
  <si>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</si>
  <si>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</si>
  <si>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</si>
  <si>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</si>
  <si>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</si>
  <si>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</si>
  <si>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</si>
  <si>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</si>
  <si>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</si>
  <si>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</si>
  <si>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</si>
  <si>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</si>
  <si>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</si>
  <si>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</si>
  <si>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</si>
  <si>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</si>
  <si>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</si>
  <si>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</si>
  <si>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</si>
  <si>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</si>
  <si>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</si>
  <si>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</si>
  <si>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</si>
  <si>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</si>
  <si>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</si>
  <si>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</si>
  <si>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</si>
  <si>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</si>
  <si>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</si>
  <si>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</si>
  <si>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</si>
  <si>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</si>
  <si>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</si>
  <si>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</si>
  <si>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</si>
  <si>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</si>
  <si>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</si>
  <si>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</si>
  <si>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</si>
  <si>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</si>
  <si>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</si>
  <si>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</si>
  <si>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</si>
  <si>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</si>
  <si>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</si>
  <si>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</si>
  <si>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</si>
  <si>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</si>
  <si>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</si>
  <si>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</si>
  <si>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</si>
  <si>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</si>
  <si>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</si>
  <si>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</si>
  <si>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</si>
  <si>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</si>
  <si>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</si>
  <si>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</si>
  <si>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</si>
  <si>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</si>
  <si>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</si>
  <si>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</si>
  <si>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</si>
  <si>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</si>
  <si>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</si>
  <si>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</si>
  <si>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</si>
  <si>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</si>
  <si>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</si>
  <si>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</si>
  <si>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</si>
  <si>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</si>
  <si>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</si>
  <si>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</si>
  <si>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</si>
  <si>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</si>
  <si>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</si>
  <si>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</si>
  <si>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</si>
  <si>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</si>
  <si>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</si>
  <si>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</si>
  <si>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</si>
  <si>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</si>
  <si>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</si>
  <si>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</si>
  <si>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</si>
  <si>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</si>
  <si>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</si>
  <si>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</si>
  <si>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</si>
  <si>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</si>
  <si>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</si>
  <si>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</si>
  <si>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</si>
  <si>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</si>
  <si>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</si>
  <si>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</si>
  <si>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</si>
  <si>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</si>
  <si>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</si>
  <si>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</si>
  <si>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</si>
  <si>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</si>
  <si>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</si>
  <si>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</si>
  <si>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</si>
  <si>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</si>
  <si>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</si>
  <si>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</si>
  <si>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</si>
  <si>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</si>
  <si>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</si>
  <si>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</si>
  <si>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</si>
  <si>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</si>
  <si>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</si>
  <si>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</si>
  <si>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</si>
  <si>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</si>
  <si>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</si>
  <si>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</si>
  <si>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</si>
  <si>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</si>
  <si>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</si>
  <si>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</si>
  <si>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</si>
  <si>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</si>
  <si>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</si>
  <si>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</si>
  <si>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</si>
  <si>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</si>
  <si>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</si>
  <si>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</si>
  <si>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</si>
  <si>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</si>
  <si>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</si>
  <si>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</si>
  <si>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</si>
  <si>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</si>
  <si>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</si>
  <si>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</si>
  <si>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</si>
  <si>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</si>
  <si>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</si>
  <si>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</si>
  <si>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</si>
  <si>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</si>
  <si>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</si>
  <si>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</si>
  <si>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</si>
  <si>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</si>
  <si>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</si>
  <si>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</si>
  <si>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</si>
  <si>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</si>
  <si>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</si>
  <si>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</si>
  <si>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</si>
  <si>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</si>
  <si>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</si>
  <si>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</si>
  <si>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</si>
  <si>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</si>
  <si>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</si>
  <si>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</si>
  <si>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</si>
  <si>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</si>
  <si>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</si>
  <si>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</si>
  <si>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</si>
  <si>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</si>
  <si>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</si>
  <si>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</si>
  <si>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</si>
  <si>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</si>
  <si>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</si>
  <si>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</si>
  <si>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</si>
  <si>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</si>
  <si>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</si>
  <si>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</si>
  <si>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</si>
  <si>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</si>
  <si>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</si>
  <si>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</si>
  <si>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</si>
  <si>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</si>
  <si>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</si>
  <si>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</si>
  <si>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</si>
  <si>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</si>
  <si>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</si>
  <si>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</si>
  <si>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</si>
  <si>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</si>
  <si>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</si>
  <si>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</si>
  <si>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</si>
  <si>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</si>
  <si>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</si>
  <si>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</si>
  <si>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</si>
  <si>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</si>
  <si>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</si>
  <si>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</si>
  <si>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</si>
  <si>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</si>
  <si>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</si>
  <si>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</si>
  <si>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</si>
  <si>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</si>
  <si>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</si>
  <si>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</si>
  <si>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</si>
  <si>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</si>
  <si>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</si>
  <si>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</si>
  <si>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</si>
  <si>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</si>
  <si>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</si>
  <si>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</si>
  <si>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</si>
  <si>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</si>
  <si>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</si>
  <si>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</si>
  <si>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</si>
  <si>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</si>
  <si>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</si>
  <si>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</si>
  <si>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</si>
  <si>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</si>
  <si>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</si>
  <si>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</si>
  <si>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</si>
  <si>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</si>
  <si>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</si>
  <si>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</si>
  <si>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</si>
  <si>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</si>
  <si>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</si>
  <si>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</si>
  <si>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</si>
  <si>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</si>
  <si>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</si>
  <si>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</si>
  <si>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</si>
  <si>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</si>
  <si>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</si>
  <si>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</si>
  <si>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</si>
  <si>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</si>
  <si>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</si>
  <si>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</si>
  <si>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</si>
  <si>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</si>
  <si>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</si>
  <si>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</si>
  <si>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</si>
  <si>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</si>
  <si>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</si>
  <si>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</si>
  <si>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</si>
  <si>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</si>
  <si>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</si>
  <si>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</si>
  <si>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</si>
  <si>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</si>
  <si>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</si>
  <si>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</si>
  <si>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</si>
  <si>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</si>
  <si>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</si>
  <si>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</si>
  <si>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</si>
  <si>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</si>
  <si>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</si>
  <si>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</si>
  <si>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</si>
  <si>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</si>
  <si>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</si>
  <si>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</si>
  <si>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</si>
  <si>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</si>
  <si>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</si>
  <si>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</si>
  <si>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</si>
  <si>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</si>
  <si>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</si>
  <si>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</si>
  <si>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</si>
  <si>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</si>
  <si>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</si>
  <si>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</si>
  <si>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</si>
  <si>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</si>
  <si>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</si>
  <si>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</si>
  <si>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</si>
  <si>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</si>
  <si>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</si>
  <si>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</si>
  <si>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</si>
  <si>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</si>
  <si>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</si>
  <si>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</si>
  <si>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</si>
  <si>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</si>
  <si>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</si>
  <si>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</si>
  <si>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</si>
  <si>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</si>
  <si>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</si>
  <si>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</si>
  <si>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</si>
  <si>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</si>
  <si>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</si>
  <si>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</si>
  <si>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</si>
  <si>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</si>
  <si>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</si>
  <si>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</si>
  <si>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</si>
  <si>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</si>
  <si>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</si>
  <si>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</si>
  <si>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</si>
  <si>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</si>
  <si>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</si>
  <si>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</si>
  <si>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</si>
  <si>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</si>
  <si>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</si>
  <si>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</si>
  <si>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</si>
  <si>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</si>
  <si>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</si>
  <si>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</si>
  <si>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</si>
  <si>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</si>
  <si>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</si>
  <si>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</si>
  <si>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</si>
  <si>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</si>
  <si>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</si>
  <si>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</si>
  <si>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</si>
  <si>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</si>
  <si>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</si>
  <si>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</si>
  <si>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</si>
  <si>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</si>
  <si>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</si>
  <si>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</si>
  <si>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</si>
  <si>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</si>
  <si>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</si>
  <si>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</si>
  <si>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</si>
  <si>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</si>
  <si>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</si>
  <si>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</si>
  <si>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</si>
  <si>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</si>
  <si>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</si>
  <si>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</si>
  <si>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</si>
  <si>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</si>
  <si>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</si>
  <si>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</si>
  <si>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</si>
  <si>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</si>
  <si>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</si>
  <si>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</si>
  <si>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</si>
  <si>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</si>
  <si>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</si>
  <si>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</si>
  <si>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</si>
  <si>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</si>
  <si>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</si>
  <si>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</si>
  <si>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</si>
  <si>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</si>
  <si>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</si>
  <si>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</si>
  <si>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</si>
  <si>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</si>
  <si>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</si>
  <si>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</si>
  <si>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</si>
  <si>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</si>
  <si>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</si>
  <si>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</si>
  <si>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</si>
  <si>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</si>
  <si>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</si>
  <si>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</si>
  <si>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</si>
  <si>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</si>
  <si>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</si>
  <si>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</si>
  <si>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</si>
  <si>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</si>
  <si>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</si>
  <si>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</si>
  <si>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</si>
  <si>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</si>
  <si>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</si>
  <si>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</si>
  <si>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</si>
  <si>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</si>
  <si>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</si>
  <si>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</si>
  <si>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</si>
  <si>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</si>
  <si>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</si>
  <si>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</si>
  <si>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</si>
  <si>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</si>
  <si>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</si>
  <si>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</si>
  <si>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</si>
  <si>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</si>
  <si>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</si>
  <si>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</si>
  <si>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</si>
  <si>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</si>
  <si>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</si>
  <si>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</si>
  <si>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</si>
  <si>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</si>
  <si>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</si>
  <si>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</si>
  <si>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</si>
  <si>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</si>
  <si>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</si>
  <si>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</si>
  <si>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</si>
  <si>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</si>
  <si>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</si>
  <si>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</si>
  <si>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</si>
  <si>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</si>
  <si>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</si>
  <si>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</si>
  <si>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</si>
  <si>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</si>
  <si>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</si>
  <si>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</si>
  <si>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</si>
  <si>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</si>
  <si>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</si>
  <si>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</si>
  <si>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</si>
  <si>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</si>
  <si>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</si>
  <si>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</si>
  <si>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</si>
  <si>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</si>
  <si>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</si>
  <si>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</si>
  <si>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</si>
  <si>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</si>
  <si>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</si>
  <si>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</si>
  <si>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</si>
  <si>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</si>
  <si>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</si>
  <si>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</si>
  <si>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</si>
  <si>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</si>
  <si>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</si>
  <si>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</si>
  <si>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</si>
  <si>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</si>
  <si>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</si>
  <si>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</si>
  <si>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</si>
  <si>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</si>
  <si>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</si>
  <si>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</si>
  <si>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</si>
  <si>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</si>
  <si>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</si>
  <si>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</si>
  <si>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</si>
  <si>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</si>
  <si>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</si>
  <si>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</si>
  <si>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</si>
  <si>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</si>
  <si>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</si>
  <si>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</si>
  <si>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</si>
  <si>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</si>
  <si>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</si>
  <si>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</si>
  <si>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</si>
  <si>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</si>
  <si>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</si>
  <si>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</si>
  <si>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</si>
  <si>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</si>
  <si>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</si>
  <si>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</si>
  <si>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</si>
  <si>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</si>
  <si>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</si>
  <si>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</si>
  <si>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</si>
  <si>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</si>
  <si>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</si>
  <si>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</si>
  <si>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</si>
  <si>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</si>
  <si>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</si>
  <si>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</si>
  <si>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</si>
  <si>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</si>
  <si>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</si>
  <si>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</si>
  <si>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</si>
  <si>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</si>
  <si>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</si>
  <si>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</si>
  <si>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</si>
  <si>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</si>
  <si>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</si>
  <si>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</si>
  <si>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</si>
  <si>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</si>
  <si>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</si>
  <si>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</si>
  <si>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</si>
  <si>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</si>
  <si>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</si>
  <si>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</si>
  <si>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</si>
  <si>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</si>
  <si>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</si>
  <si>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</si>
  <si>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</si>
  <si>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</si>
  <si>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</si>
  <si>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</si>
  <si>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</si>
  <si>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</si>
  <si>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</si>
  <si>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</si>
  <si>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</si>
  <si>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</si>
  <si>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</si>
  <si>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</si>
  <si>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</si>
  <si>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</si>
  <si>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</si>
  <si>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</si>
  <si>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</si>
  <si>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</si>
  <si>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</si>
  <si>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</si>
  <si>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</si>
  <si>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</si>
  <si>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</si>
  <si>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</si>
  <si>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</si>
  <si>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</si>
  <si>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</si>
  <si>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</si>
  <si>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</si>
  <si>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</si>
  <si>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</si>
  <si>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</si>
  <si>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</si>
  <si>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</si>
  <si>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</si>
  <si>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</si>
  <si>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</si>
  <si>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</si>
  <si>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</si>
  <si>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</si>
  <si>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</si>
  <si>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</si>
  <si>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</si>
  <si>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</si>
  <si>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</si>
  <si>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</si>
  <si>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</si>
  <si>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</si>
  <si>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</si>
  <si>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</si>
  <si>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</si>
  <si>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</si>
  <si>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</si>
  <si>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</si>
  <si>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</si>
  <si>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</si>
  <si>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</si>
  <si>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</si>
  <si>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</si>
  <si>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</si>
  <si>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</si>
  <si>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</si>
  <si>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</si>
  <si>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</si>
  <si>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</si>
  <si>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</si>
  <si>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</si>
  <si>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</si>
  <si>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</si>
  <si>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</si>
  <si>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</si>
  <si>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</si>
  <si>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</si>
  <si>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</si>
  <si>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</si>
  <si>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</si>
  <si>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</si>
  <si>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</si>
  <si>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</si>
  <si>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</si>
  <si>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</si>
  <si>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</si>
  <si>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</si>
  <si>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</si>
  <si>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</si>
  <si>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</si>
  <si>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</si>
  <si>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</si>
  <si>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</si>
  <si>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</si>
  <si>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</si>
  <si>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</si>
  <si>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</si>
  <si>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</si>
  <si>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</si>
  <si>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</si>
  <si>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</si>
  <si>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</si>
  <si>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</si>
  <si>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</si>
  <si>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</si>
  <si>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</si>
  <si>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</si>
  <si>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</si>
  <si>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</si>
  <si>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</si>
  <si>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</si>
  <si>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</si>
  <si>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</si>
  <si>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</si>
  <si>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</si>
  <si>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</si>
  <si>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</si>
  <si>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</si>
  <si>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</si>
  <si>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</si>
  <si>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</si>
  <si>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</si>
  <si>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</si>
  <si>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</si>
  <si>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</si>
  <si>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</si>
  <si>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</si>
  <si>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</si>
  <si>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</si>
  <si>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</si>
  <si>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</si>
  <si>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</si>
  <si>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</si>
  <si>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</si>
  <si>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</si>
  <si>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</si>
  <si>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</si>
  <si>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</si>
  <si>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</si>
  <si>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</si>
  <si>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</si>
  <si>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</si>
  <si>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</si>
  <si>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</si>
  <si>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</si>
  <si>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</si>
  <si>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</si>
  <si>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</si>
  <si>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</si>
  <si>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</si>
  <si>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</si>
  <si>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</si>
  <si>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</si>
  <si>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</si>
  <si>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</si>
  <si>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</si>
  <si>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</si>
  <si>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</si>
  <si>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</si>
  <si>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</si>
  <si>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</si>
  <si>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</si>
  <si>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</si>
  <si>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</si>
  <si>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</si>
  <si>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</si>
  <si>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</si>
  <si>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</si>
  <si>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</si>
  <si>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</si>
  <si>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</si>
  <si>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</si>
  <si>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</si>
  <si>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</si>
  <si>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</si>
  <si>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</si>
  <si>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</si>
  <si>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</si>
  <si>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</si>
  <si>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</si>
  <si>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</si>
  <si>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</si>
  <si>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</si>
  <si>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</si>
  <si>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</si>
  <si>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</si>
  <si>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</si>
  <si>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</si>
  <si>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</si>
  <si>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</si>
  <si>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</si>
  <si>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</si>
  <si>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</si>
  <si>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</si>
  <si>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</si>
  <si>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</si>
  <si>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</si>
  <si>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</si>
  <si>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</si>
  <si>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</si>
  <si>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</si>
  <si>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</si>
  <si>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</si>
  <si>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</si>
  <si>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</si>
  <si>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</si>
  <si>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</si>
  <si>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</si>
  <si>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</si>
  <si>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</si>
  <si>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</si>
  <si>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</si>
  <si>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</si>
  <si>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</si>
  <si>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</si>
  <si>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</si>
  <si>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</si>
  <si>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</si>
  <si>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</si>
  <si>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</si>
  <si>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</si>
  <si>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</si>
  <si>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</si>
  <si>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</si>
  <si>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</si>
  <si>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</si>
  <si>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</si>
  <si>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</si>
  <si>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</si>
  <si>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</si>
  <si>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</si>
  <si>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</si>
  <si>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</si>
  <si>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</si>
  <si>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</si>
  <si>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</si>
  <si>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</si>
  <si>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</si>
  <si>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</si>
  <si>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</si>
  <si>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</si>
  <si>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</si>
  <si>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</si>
  <si>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</si>
  <si>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</si>
  <si>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</si>
  <si>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</si>
  <si>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</si>
  <si>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</si>
  <si>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</si>
  <si>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</si>
  <si>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</si>
  <si>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</si>
  <si>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</si>
  <si>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</si>
  <si>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</si>
  <si>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</si>
  <si>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</si>
  <si>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</si>
  <si>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</si>
  <si>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</si>
  <si>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</si>
  <si>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</si>
  <si>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</si>
  <si>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</si>
  <si>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</si>
  <si>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</si>
  <si>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</si>
  <si>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</si>
  <si>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</si>
  <si>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</si>
  <si>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</si>
  <si>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</si>
  <si>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</si>
  <si>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</si>
  <si>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</si>
  <si>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</si>
  <si>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</si>
  <si>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</si>
  <si>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</si>
  <si>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</si>
  <si>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</si>
  <si>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</si>
  <si>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</si>
  <si>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</si>
  <si>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</si>
  <si>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</si>
  <si>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</si>
  <si>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</si>
  <si>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</si>
  <si>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</si>
  <si>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</si>
  <si>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</si>
  <si>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</si>
  <si>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</si>
  <si>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</si>
  <si>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</si>
  <si>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</si>
  <si>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</si>
  <si>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</si>
  <si>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</si>
  <si>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</si>
  <si>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</si>
  <si>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</si>
  <si>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</si>
  <si>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</si>
  <si>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</si>
  <si>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</si>
  <si>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</si>
  <si>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</si>
  <si>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</si>
  <si>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</si>
  <si>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</si>
  <si>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</si>
  <si>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</si>
  <si>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</si>
  <si>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</si>
  <si>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</si>
  <si>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</si>
  <si>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</si>
  <si>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</si>
  <si>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</si>
  <si>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</si>
  <si>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</si>
  <si>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</si>
  <si>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</si>
  <si>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</si>
  <si>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</si>
  <si>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</si>
  <si>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</si>
  <si>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</si>
  <si>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</si>
  <si>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</si>
  <si>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</si>
  <si>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</si>
  <si>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</si>
  <si>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</si>
  <si>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</si>
  <si>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</si>
  <si>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</si>
  <si>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</si>
  <si>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</si>
  <si>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</si>
  <si>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</si>
  <si>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</si>
  <si>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</si>
  <si>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</si>
  <si>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</si>
  <si>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</si>
  <si>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</si>
  <si>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</si>
  <si>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</si>
  <si>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</si>
  <si>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</si>
  <si>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</si>
  <si>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</si>
  <si>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</si>
  <si>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</si>
  <si>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</si>
  <si>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</si>
  <si>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</si>
  <si>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</si>
  <si>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</si>
  <si>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</si>
  <si>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</si>
  <si>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</si>
  <si>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</si>
  <si>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</si>
  <si>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</si>
  <si>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</si>
  <si>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</si>
  <si>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</si>
  <si>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</si>
  <si>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</si>
  <si>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</si>
  <si>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</si>
  <si>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</si>
  <si>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</si>
  <si>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</si>
  <si>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</si>
  <si>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</si>
  <si>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</si>
  <si>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</si>
  <si>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</si>
  <si>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</si>
  <si>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</si>
  <si>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</si>
  <si>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</si>
  <si>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</si>
  <si>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</si>
  <si>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</si>
  <si>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</si>
  <si>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</si>
  <si>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</si>
  <si>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</si>
  <si>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</si>
  <si>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</si>
  <si>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</si>
  <si>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</si>
  <si>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</si>
  <si>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</si>
  <si>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</si>
  <si>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</si>
  <si>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</si>
  <si>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</si>
  <si>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</si>
  <si>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</si>
  <si>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</si>
  <si>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</si>
  <si>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</si>
  <si>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</si>
  <si>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</si>
  <si>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</si>
  <si>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</si>
  <si>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</si>
  <si>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</si>
  <si>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</si>
  <si>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</si>
  <si>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</si>
  <si>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</si>
  <si>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</si>
  <si>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</si>
  <si>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</si>
  <si>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</si>
  <si>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</si>
  <si>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</si>
  <si>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</si>
  <si>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</si>
  <si>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</si>
  <si>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</si>
  <si>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</si>
  <si>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</si>
  <si>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</si>
  <si>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</si>
  <si>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</si>
  <si>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</si>
  <si>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</si>
  <si>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</si>
  <si>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</si>
  <si>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</si>
  <si>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</si>
  <si>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</si>
  <si>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</si>
  <si>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</si>
  <si>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</si>
  <si>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</si>
  <si>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</si>
  <si>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</si>
  <si>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</si>
  <si>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</si>
  <si>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</si>
  <si>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</si>
  <si>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</si>
  <si>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</si>
  <si>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</si>
  <si>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</si>
  <si>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</si>
  <si>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</si>
  <si>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</si>
  <si>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</si>
  <si>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</si>
  <si>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</si>
  <si>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</si>
  <si>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</si>
  <si>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</si>
  <si>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</si>
  <si>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</si>
  <si>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</si>
  <si>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</si>
  <si>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</si>
  <si>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</si>
  <si>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</si>
  <si>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</si>
  <si>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</si>
  <si>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</si>
  <si>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</si>
  <si>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</si>
  <si>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</si>
  <si>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</si>
  <si>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</si>
  <si>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</si>
  <si>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</si>
  <si>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</si>
  <si>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</si>
  <si>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</si>
  <si>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</si>
  <si>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</si>
  <si>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</si>
  <si>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</si>
  <si>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</si>
  <si>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</si>
  <si>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</si>
  <si>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</si>
  <si>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</si>
  <si>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</si>
  <si>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</si>
  <si>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</si>
  <si>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</si>
  <si>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</si>
  <si>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</si>
  <si>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</si>
  <si>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</si>
  <si>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</si>
  <si>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</si>
  <si>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</si>
  <si>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</si>
  <si>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</si>
  <si>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</si>
  <si>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</si>
  <si>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</si>
  <si>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</si>
  <si>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</si>
  <si>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</si>
  <si>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</si>
  <si>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</si>
  <si>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</si>
  <si>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</si>
  <si>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</si>
  <si>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</si>
  <si>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</si>
  <si>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</si>
  <si>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</si>
  <si>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</si>
  <si>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</si>
  <si>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</si>
  <si>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</si>
  <si>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</si>
  <si>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</si>
  <si>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</si>
  <si>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</si>
  <si>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</si>
  <si>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</si>
  <si>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</si>
  <si>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</si>
  <si>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</si>
  <si>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</si>
  <si>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</si>
  <si>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</si>
  <si>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</si>
  <si>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</si>
  <si>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</si>
  <si>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</si>
  <si>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</si>
  <si>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</si>
  <si>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</si>
  <si>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</si>
  <si>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</si>
  <si>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</si>
  <si>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</si>
  <si>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</si>
  <si>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</si>
  <si>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</si>
  <si>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</si>
  <si>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</si>
  <si>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</si>
  <si>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</si>
  <si>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</si>
  <si>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</si>
  <si>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</si>
  <si>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</si>
  <si>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</si>
  <si>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</si>
  <si>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</si>
  <si>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</si>
  <si>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</si>
  <si>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</si>
  <si>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</si>
  <si>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</si>
  <si>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</si>
  <si>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</si>
  <si>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</si>
  <si>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</si>
  <si>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</si>
  <si>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</si>
  <si>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</si>
  <si>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</si>
  <si>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</si>
  <si>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</si>
  <si>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</si>
  <si>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</si>
  <si>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</si>
  <si>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</si>
  <si>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</si>
  <si>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</si>
  <si>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</si>
  <si>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</si>
  <si>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</si>
  <si>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</si>
  <si>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</si>
  <si>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</si>
  <si>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</si>
  <si>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</si>
  <si>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</si>
  <si>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</si>
  <si>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</si>
  <si>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</si>
  <si>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</si>
  <si>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</si>
  <si>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</si>
  <si>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</si>
  <si>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</si>
  <si>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</si>
  <si>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</si>
  <si>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</si>
  <si>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</si>
  <si>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</si>
  <si>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</si>
  <si>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</si>
  <si>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</si>
  <si>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</si>
  <si>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</si>
  <si>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</si>
  <si>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</si>
  <si>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</si>
  <si>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</si>
  <si>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</si>
  <si>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</si>
  <si>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</si>
  <si>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</si>
  <si>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</si>
  <si>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</si>
  <si>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</si>
  <si>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</si>
  <si>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</si>
  <si>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</si>
  <si>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</si>
  <si>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</si>
  <si>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</si>
  <si>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</si>
  <si>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</si>
  <si>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</si>
  <si>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</si>
  <si>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</si>
  <si>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</si>
  <si>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</si>
  <si>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</si>
  <si>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</si>
  <si>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</si>
  <si>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</si>
  <si>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</si>
  <si>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</si>
  <si>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</si>
  <si>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</si>
  <si>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</si>
  <si>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</si>
  <si>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</si>
  <si>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</si>
  <si>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</si>
  <si>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</si>
  <si>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</si>
  <si>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</si>
  <si>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</si>
  <si>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</si>
  <si>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</si>
  <si>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</si>
  <si>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</si>
  <si>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</si>
  <si>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</si>
  <si>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</si>
  <si>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</si>
  <si>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</si>
  <si>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</si>
  <si>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</si>
  <si>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</si>
  <si>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</si>
  <si>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</si>
  <si>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</si>
  <si>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</si>
  <si>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</si>
  <si>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</si>
  <si>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</si>
  <si>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</si>
  <si>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</si>
  <si>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</si>
  <si>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</si>
  <si>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</si>
  <si>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</si>
  <si>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</si>
  <si>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</si>
  <si>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</si>
  <si>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</si>
  <si>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</si>
  <si>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</si>
  <si>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</si>
  <si>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</si>
  <si>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</si>
  <si>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</si>
  <si>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</si>
  <si>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</si>
  <si>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</si>
  <si>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</si>
  <si>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</si>
  <si>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</si>
  <si>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</si>
  <si>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</si>
  <si>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</si>
  <si>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</si>
  <si>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</si>
  <si>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</si>
  <si>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</si>
  <si>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</si>
  <si>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</si>
  <si>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</si>
  <si>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</si>
  <si>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</si>
  <si>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</si>
  <si>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</si>
  <si>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</si>
  <si>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</si>
  <si>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</si>
  <si>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</si>
  <si>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</si>
  <si>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</si>
  <si>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</si>
  <si>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</si>
  <si>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</si>
  <si>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</si>
  <si>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</si>
  <si>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</si>
  <si>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</si>
  <si>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</si>
  <si>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</si>
  <si>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</si>
  <si>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</si>
  <si>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</si>
  <si>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</si>
  <si>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</si>
  <si>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</si>
  <si>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</si>
  <si>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</si>
  <si>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</si>
  <si>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</si>
  <si>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</si>
  <si>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</si>
  <si>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</si>
  <si>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</si>
  <si>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</si>
  <si>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</si>
  <si>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</si>
  <si>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</si>
  <si>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</si>
  <si>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</si>
  <si>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</si>
  <si>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</si>
  <si>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</si>
  <si>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</si>
  <si>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</si>
  <si>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</si>
  <si>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</si>
  <si>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</si>
  <si>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</si>
  <si>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</si>
  <si>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</si>
  <si>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</si>
  <si>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</si>
  <si>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</si>
  <si>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</si>
  <si>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</si>
  <si>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</si>
  <si>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</si>
  <si>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</si>
  <si>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</si>
  <si>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</si>
  <si>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</si>
  <si>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</si>
  <si>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</si>
  <si>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</si>
  <si>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</si>
  <si>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</si>
  <si>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</si>
  <si>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</si>
  <si>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</si>
  <si>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</si>
  <si>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</si>
  <si>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</si>
  <si>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</si>
  <si>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</si>
  <si>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</si>
  <si>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</si>
  <si>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</si>
  <si>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</si>
  <si>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</si>
  <si>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</si>
  <si>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</si>
  <si>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</si>
  <si>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</si>
  <si>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</si>
  <si>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</si>
  <si>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</si>
  <si>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</si>
  <si>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</si>
  <si>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</si>
  <si>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</si>
  <si>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</si>
  <si>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</si>
  <si>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</si>
  <si>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</si>
  <si>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</si>
  <si>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</si>
  <si>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</si>
  <si>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</si>
  <si>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</si>
  <si>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</si>
  <si>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</si>
  <si>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</si>
  <si>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</si>
  <si>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</si>
  <si>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</si>
  <si>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</si>
  <si>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</si>
  <si>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</si>
  <si>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</si>
  <si>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</si>
  <si>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</si>
  <si>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</si>
  <si>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</si>
  <si>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</si>
  <si>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</si>
  <si>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</si>
  <si>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</si>
  <si>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</si>
  <si>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</si>
  <si>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</si>
  <si>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</si>
  <si>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</si>
  <si>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</si>
  <si>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</si>
  <si>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</si>
  <si>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</si>
  <si>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</si>
  <si>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</si>
  <si>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</si>
  <si>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</si>
  <si>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</si>
  <si>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</si>
  <si>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</si>
  <si>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</si>
  <si>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</si>
  <si>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</si>
  <si>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</si>
  <si>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</si>
  <si>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</si>
  <si>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</si>
  <si>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</si>
  <si>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</si>
  <si>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</si>
  <si>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</si>
  <si>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</si>
  <si>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</si>
  <si>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</si>
  <si>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</si>
  <si>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</si>
  <si>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</si>
  <si>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</si>
  <si>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</si>
  <si>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</si>
  <si>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</si>
  <si>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</si>
  <si>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</si>
  <si>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</si>
  <si>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</si>
  <si>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</si>
  <si>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</si>
  <si>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</si>
  <si>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</si>
  <si>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</si>
  <si>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</si>
  <si>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</si>
  <si>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</si>
  <si>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</si>
  <si>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</si>
  <si>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</si>
  <si>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</si>
  <si>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</si>
  <si>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</si>
  <si>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</si>
  <si>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</si>
  <si>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</si>
  <si>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</si>
  <si>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</si>
  <si>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</si>
  <si>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</si>
  <si>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</si>
  <si>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</si>
  <si>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</si>
  <si>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</si>
  <si>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</si>
  <si>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</si>
  <si>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</si>
  <si>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</si>
  <si>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</si>
  <si>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</si>
  <si>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</si>
  <si>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</si>
  <si>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</si>
  <si>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</si>
  <si>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</si>
  <si>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</si>
  <si>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</si>
  <si>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</si>
  <si>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</si>
  <si>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</si>
  <si>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</si>
  <si>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</si>
  <si>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</si>
  <si>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</si>
  <si>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</si>
  <si>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</si>
  <si>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</si>
  <si>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</si>
  <si>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</si>
  <si>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</si>
  <si>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</si>
  <si>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</si>
  <si>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</si>
  <si>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</si>
  <si>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</si>
  <si>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</si>
  <si>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</si>
  <si>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</si>
  <si>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</si>
  <si>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</si>
  <si>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</si>
  <si>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</si>
  <si>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</si>
  <si>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</si>
  <si>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</si>
  <si>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</si>
  <si>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</si>
  <si>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</si>
  <si>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</si>
  <si>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</si>
  <si>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</si>
  <si>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</si>
  <si>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</si>
  <si>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</si>
  <si>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</si>
  <si>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</si>
  <si>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</si>
  <si>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</si>
  <si>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</si>
  <si>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</si>
  <si>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</si>
  <si>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</si>
  <si>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</si>
  <si>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</si>
  <si>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</si>
  <si>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</si>
  <si>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</si>
  <si>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</si>
  <si>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</si>
  <si>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</si>
  <si>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</si>
  <si>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</si>
  <si>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</si>
  <si>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</si>
  <si>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</si>
  <si>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</si>
  <si>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</si>
  <si>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</si>
  <si>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</si>
  <si>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</si>
  <si>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</si>
  <si>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</si>
  <si>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</si>
  <si>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</si>
  <si>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</si>
  <si>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</si>
  <si>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</si>
  <si>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</si>
  <si>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</si>
  <si>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</si>
  <si>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</si>
  <si>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</si>
  <si>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</si>
  <si>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</si>
  <si>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</si>
  <si>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</si>
  <si>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</si>
  <si>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</si>
  <si>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</si>
  <si>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</si>
  <si>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</si>
  <si>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</si>
  <si>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</si>
  <si>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</si>
  <si>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</si>
  <si>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</si>
  <si>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</si>
  <si>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</si>
  <si>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</si>
  <si>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</si>
  <si>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</si>
  <si>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</si>
  <si>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</si>
  <si>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</si>
  <si>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</si>
  <si>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</si>
  <si>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</si>
  <si>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</si>
  <si>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</si>
  <si>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</si>
  <si>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</si>
  <si>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</si>
  <si>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</si>
  <si>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</si>
  <si>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</si>
  <si>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</si>
  <si>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</si>
  <si>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</si>
  <si>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</si>
  <si>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</si>
  <si>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</si>
  <si>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</si>
  <si>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</si>
  <si>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</si>
  <si>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</si>
  <si>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</si>
  <si>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</si>
  <si>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</si>
  <si>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</si>
  <si>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</si>
  <si>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</si>
  <si>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</si>
  <si>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</si>
  <si>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</si>
  <si>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</si>
  <si>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</si>
  <si>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</si>
  <si>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</si>
  <si>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</si>
  <si>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</si>
  <si>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</si>
  <si>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</si>
  <si>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</si>
  <si>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</si>
  <si>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</si>
  <si>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</si>
  <si>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</si>
  <si>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</si>
  <si>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</si>
  <si>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</si>
  <si>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</si>
  <si>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</si>
  <si>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</si>
  <si>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</si>
  <si>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</si>
  <si>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</si>
  <si>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</si>
  <si>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</si>
  <si>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</si>
  <si>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</si>
  <si>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</si>
  <si>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</si>
  <si>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</si>
  <si>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</si>
  <si>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</si>
  <si>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</si>
  <si>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</si>
  <si>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</si>
  <si>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</si>
  <si>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</si>
  <si>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</si>
  <si>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</si>
  <si>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</si>
  <si>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</si>
  <si>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</si>
  <si>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</si>
  <si>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</si>
  <si>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</si>
  <si>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</si>
  <si>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</si>
  <si>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</si>
  <si>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</si>
  <si>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</si>
  <si>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</si>
  <si>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</si>
  <si>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</si>
  <si>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</si>
  <si>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</si>
  <si>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</si>
  <si>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</si>
  <si>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</si>
  <si>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</si>
  <si>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</si>
  <si>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</si>
  <si>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</si>
  <si>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</si>
  <si>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</si>
  <si>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</si>
  <si>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</si>
  <si>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</si>
  <si>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</si>
  <si>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</si>
  <si>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</si>
  <si>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</si>
  <si>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</si>
  <si>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</si>
  <si>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</si>
  <si>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</si>
  <si>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</si>
  <si>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</si>
  <si>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</si>
  <si>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</si>
  <si>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</si>
  <si>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</si>
  <si>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</si>
  <si>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</si>
  <si>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</si>
  <si>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</si>
  <si>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</si>
  <si>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</si>
  <si>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</si>
  <si>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</si>
  <si>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</si>
  <si>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</si>
  <si>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</si>
  <si>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</si>
  <si>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</si>
  <si>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</si>
  <si>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</si>
  <si>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</si>
  <si>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</si>
  <si>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</si>
  <si>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</si>
  <si>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</si>
  <si>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</si>
  <si>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</si>
  <si>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</si>
  <si>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</si>
  <si>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</si>
  <si>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</si>
  <si>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</si>
  <si>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</si>
  <si>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</si>
  <si>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</si>
  <si>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</si>
  <si>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</si>
  <si>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</si>
  <si>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</si>
  <si>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</si>
  <si>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</si>
  <si>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</si>
  <si>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</si>
  <si>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</si>
  <si>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</si>
  <si>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</si>
  <si>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</si>
  <si>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</si>
  <si>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</si>
  <si>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</si>
  <si>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</si>
  <si>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</si>
  <si>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</si>
  <si>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</si>
  <si>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</si>
  <si>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</si>
  <si>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</si>
  <si>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</si>
  <si>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</si>
  <si>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</si>
  <si>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</si>
  <si>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</si>
  <si>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</si>
  <si>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</si>
  <si>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</si>
  <si>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</si>
  <si>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</si>
  <si>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</si>
  <si>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</si>
  <si>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</si>
  <si>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</si>
  <si>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</si>
  <si>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</si>
  <si>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</si>
  <si>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</si>
  <si>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</si>
  <si>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</si>
  <si>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</si>
  <si>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</si>
  <si>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</si>
  <si>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</si>
  <si>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</si>
  <si>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</si>
  <si>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</si>
  <si>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</si>
  <si>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</si>
  <si>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</si>
  <si>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</si>
  <si>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</si>
  <si>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</si>
  <si>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</si>
  <si>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</si>
  <si>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</si>
  <si>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</si>
  <si>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</si>
  <si>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</si>
  <si>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</si>
  <si>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</si>
  <si>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</si>
  <si>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</si>
  <si>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</si>
  <si>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</si>
  <si>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</si>
  <si>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</si>
  <si>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</si>
  <si>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</si>
  <si>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</si>
  <si>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</si>
  <si>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</si>
  <si>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</si>
  <si>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</si>
  <si>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</si>
  <si>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</si>
  <si>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</si>
  <si>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</si>
  <si>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</si>
  <si>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</si>
  <si>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</si>
  <si>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</si>
  <si>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</si>
  <si>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</si>
  <si>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</si>
  <si>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</si>
  <si>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</si>
  <si>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</si>
  <si>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</si>
  <si>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</si>
  <si>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</si>
  <si>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</si>
  <si>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</si>
  <si>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</si>
  <si>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</si>
  <si>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</si>
  <si>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</si>
  <si>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</si>
  <si>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</si>
  <si>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</si>
  <si>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</si>
  <si>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</si>
  <si>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</si>
  <si>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</si>
  <si>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</si>
  <si>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</si>
  <si>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</si>
  <si>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</si>
  <si>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</si>
  <si>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</si>
  <si>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</si>
  <si>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</si>
  <si>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</si>
  <si>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</si>
  <si>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</si>
  <si>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</si>
  <si>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</si>
  <si>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</si>
  <si>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</si>
  <si>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</si>
  <si>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</si>
  <si>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</si>
  <si>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</si>
  <si>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</si>
  <si>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</si>
  <si>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</si>
  <si>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</si>
  <si>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</si>
  <si>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</si>
  <si>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</si>
  <si>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</si>
  <si>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</si>
  <si>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</si>
  <si>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</si>
  <si>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</si>
  <si>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</si>
  <si>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</si>
  <si>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</si>
  <si>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</si>
  <si>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</si>
  <si>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</si>
  <si>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</si>
  <si>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</si>
  <si>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</si>
  <si>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</si>
  <si>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</si>
  <si>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</si>
  <si>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</si>
  <si>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</si>
  <si>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</si>
  <si>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</si>
  <si>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</si>
  <si>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</si>
  <si>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</si>
  <si>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</si>
  <si>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</si>
  <si>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</si>
  <si>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</si>
  <si>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</si>
  <si>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</si>
  <si>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</si>
  <si>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</si>
  <si>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</si>
  <si>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</si>
  <si>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</si>
  <si>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</si>
  <si>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</si>
  <si>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</si>
  <si>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</si>
  <si>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</si>
  <si>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</si>
  <si>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</si>
  <si>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</si>
  <si>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</si>
  <si>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</si>
  <si>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</si>
  <si>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</si>
  <si>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</si>
  <si>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</si>
  <si>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</si>
  <si>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</si>
  <si>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</si>
  <si>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</si>
  <si>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</si>
  <si>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</si>
  <si>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</si>
  <si>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</si>
  <si>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</si>
  <si>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</si>
  <si>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</si>
  <si>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</si>
  <si>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</si>
  <si>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</si>
  <si>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</si>
  <si>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</si>
  <si>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</si>
  <si>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</si>
  <si>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</si>
  <si>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</si>
  <si>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</si>
  <si>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</si>
  <si>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</si>
  <si>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</si>
  <si>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</si>
  <si>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</si>
  <si>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</si>
  <si>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</si>
  <si>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</si>
  <si>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</si>
  <si>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</si>
  <si>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</si>
  <si>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</si>
  <si>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</si>
  <si>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</si>
  <si>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</si>
  <si>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</si>
  <si>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</si>
  <si>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</si>
  <si>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</si>
  <si>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</si>
  <si>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</si>
  <si>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</si>
  <si>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</si>
  <si>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</si>
  <si>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</si>
  <si>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</si>
  <si>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</si>
  <si>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</si>
  <si>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</si>
  <si>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</si>
  <si>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</si>
  <si>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</si>
  <si>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</si>
  <si>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</si>
  <si>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</si>
  <si>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</si>
  <si>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</si>
  <si>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</si>
  <si>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</si>
  <si>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</si>
  <si>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</si>
  <si>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</si>
  <si>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</si>
  <si>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</si>
  <si>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</si>
  <si>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</si>
  <si>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</si>
  <si>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</si>
  <si>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</si>
  <si>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</si>
  <si>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</si>
  <si>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</si>
  <si>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</si>
  <si>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</si>
  <si>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</si>
  <si>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</si>
  <si>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</si>
  <si>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</si>
  <si>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</si>
  <si>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</si>
  <si>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</si>
  <si>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</si>
  <si>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</si>
  <si>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</si>
  <si>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</si>
  <si>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</si>
  <si>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</si>
  <si>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</si>
  <si>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</si>
  <si>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</si>
  <si>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</si>
  <si>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</si>
  <si>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</si>
  <si>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</si>
  <si>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</si>
  <si>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</si>
  <si>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</si>
  <si>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</si>
  <si>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</si>
  <si>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</si>
  <si>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</si>
  <si>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</si>
  <si>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</si>
  <si>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</si>
  <si>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</si>
  <si>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</si>
  <si>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</si>
  <si>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</si>
  <si>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</si>
  <si>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</si>
  <si>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</si>
  <si>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</si>
  <si>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</si>
  <si>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</si>
  <si>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</si>
  <si>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</si>
  <si>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</si>
  <si>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</si>
  <si>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</si>
  <si>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</si>
  <si>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</si>
  <si>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</si>
  <si>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</si>
  <si>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</si>
  <si>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</si>
  <si>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</si>
  <si>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</si>
  <si>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</si>
  <si>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</si>
  <si>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</si>
  <si>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</si>
  <si>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</si>
  <si>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</si>
  <si>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</si>
  <si>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</si>
  <si>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</si>
  <si>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</si>
  <si>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</si>
  <si>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</si>
  <si>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</si>
  <si>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</si>
  <si>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</si>
  <si>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</si>
  <si>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</si>
  <si>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</si>
  <si>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</si>
  <si>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</si>
  <si>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</si>
  <si>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</si>
  <si>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</si>
  <si>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</si>
  <si>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</si>
  <si>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</si>
  <si>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</si>
  <si>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</si>
  <si>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</si>
  <si>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</si>
  <si>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</si>
  <si>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</si>
  <si>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</si>
  <si>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</si>
  <si>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</si>
  <si>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</si>
  <si>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</si>
  <si>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</si>
  <si>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</si>
  <si>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</si>
  <si>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</si>
  <si>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</si>
  <si>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</si>
  <si>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</si>
  <si>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</si>
  <si>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</si>
  <si>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</si>
  <si>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</si>
  <si>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</si>
  <si>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</si>
  <si>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</si>
  <si>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</si>
  <si>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</si>
  <si>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</si>
  <si>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</si>
  <si>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</si>
  <si>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</si>
  <si>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</si>
  <si>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</si>
  <si>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</si>
  <si>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</si>
  <si>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</si>
  <si>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</si>
  <si>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</si>
  <si>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</si>
  <si>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</si>
  <si>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</si>
  <si>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</si>
  <si>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</si>
  <si>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</si>
  <si>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</si>
  <si>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</si>
  <si>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</si>
  <si>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</si>
  <si>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</si>
  <si>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</si>
  <si>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</si>
  <si>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</si>
  <si>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</si>
  <si>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</si>
  <si>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</si>
  <si>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</si>
  <si>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</si>
  <si>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</si>
  <si>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</si>
  <si>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</si>
  <si>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</si>
  <si>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</si>
  <si>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</si>
  <si>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</si>
  <si>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</si>
  <si>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</si>
  <si>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</si>
  <si>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</si>
  <si>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</si>
  <si>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</si>
  <si>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</si>
  <si>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</si>
  <si>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</si>
  <si>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</si>
  <si>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</si>
  <si>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</si>
  <si>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</si>
  <si>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</si>
  <si>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</si>
  <si>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</si>
  <si>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</si>
  <si>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</si>
  <si>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</si>
  <si>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</si>
  <si>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</si>
  <si>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</si>
  <si>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</si>
  <si>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</si>
  <si>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</si>
  <si>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</si>
  <si>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</si>
  <si>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</si>
  <si>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</si>
  <si>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</si>
  <si>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</si>
  <si>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</si>
  <si>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</si>
  <si>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</si>
  <si>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</si>
  <si>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</si>
  <si>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</si>
  <si>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</si>
  <si>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</si>
  <si>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</si>
  <si>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</si>
  <si>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</si>
  <si>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</si>
  <si>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</si>
  <si>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</si>
  <si>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</si>
  <si>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</si>
  <si>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</si>
  <si>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</si>
  <si>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</si>
  <si>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</si>
  <si>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</si>
  <si>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</si>
  <si>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</si>
  <si>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</si>
  <si>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</si>
  <si>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</si>
  <si>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</si>
  <si>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</si>
  <si>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</si>
  <si>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</si>
  <si>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</si>
  <si>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</si>
  <si>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</si>
  <si>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</si>
  <si>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</si>
  <si>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</si>
  <si>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</si>
  <si>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</si>
  <si>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</si>
  <si>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</si>
  <si>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</si>
  <si>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</si>
  <si>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</si>
  <si>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</si>
  <si>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</si>
  <si>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</si>
  <si>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</si>
  <si>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</si>
  <si>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</si>
  <si>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</si>
  <si>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</si>
  <si>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</si>
  <si>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</si>
  <si>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</si>
  <si>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</si>
  <si>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</si>
  <si>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</si>
  <si>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</si>
  <si>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</si>
  <si>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</si>
  <si>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</si>
  <si>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</si>
  <si>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</si>
  <si>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</si>
  <si>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</si>
  <si>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</si>
  <si>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</si>
  <si>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</si>
  <si>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</si>
  <si>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</si>
  <si>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</si>
  <si>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</si>
  <si>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</si>
  <si>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</si>
  <si>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</si>
  <si>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</si>
  <si>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</si>
  <si>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</si>
  <si>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</si>
  <si>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</si>
  <si>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</si>
  <si>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</si>
  <si>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</si>
  <si>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</si>
  <si>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</si>
  <si>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</si>
  <si>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</si>
  <si>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</si>
  <si>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</si>
  <si>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</si>
  <si>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</si>
  <si>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</si>
  <si>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</si>
  <si>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</si>
  <si>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</si>
  <si>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</si>
  <si>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</si>
  <si>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</si>
  <si>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</si>
  <si>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</si>
  <si>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</si>
  <si>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</si>
  <si>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</si>
  <si>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</si>
  <si>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</si>
  <si>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</si>
  <si>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</si>
  <si>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</si>
  <si>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</si>
  <si>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</si>
  <si>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</si>
  <si>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</si>
  <si>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</si>
  <si>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</si>
  <si>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</si>
  <si>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</si>
  <si>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</si>
  <si>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</si>
  <si>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</si>
  <si>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</si>
  <si>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</si>
  <si>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</si>
  <si>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</si>
  <si>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</si>
  <si>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</si>
  <si>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</si>
  <si>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</si>
  <si>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</si>
  <si>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</si>
  <si>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</si>
  <si>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</si>
  <si>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</si>
  <si>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</si>
  <si>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</si>
  <si>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</si>
  <si>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</si>
  <si>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</si>
  <si>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</si>
  <si>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</si>
  <si>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</si>
  <si>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</si>
  <si>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</si>
  <si>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</si>
  <si>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</si>
  <si>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</si>
  <si>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</si>
  <si>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</si>
  <si>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</si>
  <si>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</si>
  <si>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</si>
  <si>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</si>
  <si>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</si>
  <si>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</si>
  <si>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</si>
  <si>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</si>
  <si>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</si>
  <si>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</si>
  <si>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</si>
  <si>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</si>
  <si>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</si>
  <si>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</si>
  <si>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</si>
  <si>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</si>
  <si>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</si>
  <si>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</si>
  <si>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</si>
  <si>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</si>
  <si>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</si>
  <si>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</si>
  <si>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</si>
  <si>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</si>
  <si>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</si>
  <si>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</si>
  <si>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</si>
  <si>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</si>
  <si>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</si>
  <si>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</si>
  <si>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</si>
  <si>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</si>
  <si>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</si>
  <si>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</si>
  <si>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</si>
  <si>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</si>
  <si>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</si>
  <si>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</si>
  <si>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</si>
  <si>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</si>
  <si>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</si>
  <si>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</si>
  <si>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</si>
  <si>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</si>
  <si>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</si>
  <si>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</si>
  <si>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</si>
  <si>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</si>
  <si>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</si>
  <si>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</si>
  <si>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</si>
  <si>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</si>
  <si>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</si>
  <si>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</si>
  <si>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</si>
  <si>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</si>
  <si>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</si>
  <si>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</si>
  <si>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</si>
  <si>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</si>
  <si>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</si>
  <si>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</si>
  <si>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</si>
  <si>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</si>
  <si>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</si>
  <si>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</si>
  <si>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</si>
  <si>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</si>
  <si>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</si>
  <si>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</si>
  <si>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</si>
  <si>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</si>
  <si>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</si>
  <si>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</si>
  <si>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</si>
  <si>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</si>
  <si>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</si>
  <si>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</si>
  <si>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</si>
  <si>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</si>
  <si>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</si>
  <si>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</si>
  <si>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</si>
  <si>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</si>
  <si>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</si>
  <si>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</si>
  <si>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</si>
  <si>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</si>
  <si>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</si>
  <si>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</si>
  <si>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</si>
  <si>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</si>
  <si>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</si>
  <si>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</si>
  <si>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</si>
  <si>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</si>
  <si>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</si>
  <si>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</si>
  <si>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</si>
  <si>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</si>
  <si>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</si>
  <si>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</si>
  <si>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</si>
  <si>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</si>
  <si>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</si>
  <si>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</si>
  <si>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</si>
  <si>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</si>
  <si>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</si>
  <si>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</si>
  <si>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</si>
  <si>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</si>
  <si>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</si>
  <si>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</si>
  <si>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</si>
  <si>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</si>
  <si>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</si>
  <si>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</si>
  <si>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</si>
  <si>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</si>
  <si>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</si>
  <si>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</si>
  <si>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</si>
  <si>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</si>
  <si>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</si>
  <si>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</si>
  <si>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</si>
  <si>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</si>
  <si>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</si>
  <si>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</si>
  <si>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</si>
  <si>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</si>
  <si>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</si>
  <si>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</si>
  <si>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</si>
  <si>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</si>
  <si>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</si>
  <si>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</si>
  <si>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</si>
  <si>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</si>
  <si>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</si>
  <si>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</si>
  <si>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</si>
  <si>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</si>
  <si>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</si>
  <si>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</si>
  <si>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</si>
  <si>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</si>
  <si>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</si>
  <si>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</si>
  <si>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</si>
  <si>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</si>
  <si>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</si>
  <si>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</si>
  <si>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</si>
  <si>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</si>
  <si>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</si>
  <si>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</si>
  <si>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</si>
  <si>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</si>
  <si>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</si>
  <si>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</si>
  <si>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</si>
  <si>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</si>
  <si>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</si>
  <si>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</si>
  <si>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</si>
  <si>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</si>
  <si>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</si>
  <si>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</si>
  <si>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</si>
  <si>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</si>
  <si>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</si>
  <si>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</si>
  <si>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</si>
  <si>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</si>
  <si>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</si>
  <si>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</si>
  <si>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</si>
  <si>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</si>
  <si>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</si>
  <si>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</si>
  <si>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</si>
  <si>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</si>
  <si>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</si>
  <si>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</si>
  <si>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</si>
  <si>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</si>
  <si>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</si>
  <si>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</si>
  <si>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</si>
  <si>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</si>
  <si>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</si>
  <si>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</si>
  <si>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</si>
  <si>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</si>
  <si>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</si>
  <si>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</si>
  <si>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</si>
  <si>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</si>
  <si>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</si>
  <si>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</si>
  <si>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</si>
  <si>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</si>
  <si>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</si>
  <si>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</si>
  <si>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</si>
  <si>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</si>
  <si>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</si>
  <si>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</si>
  <si>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</si>
  <si>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</si>
  <si>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</si>
  <si>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</si>
  <si>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</si>
  <si>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</si>
  <si>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</si>
  <si>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</si>
  <si>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</si>
  <si>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</si>
  <si>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</si>
  <si>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</si>
  <si>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</si>
  <si>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</si>
  <si>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</si>
  <si>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</si>
  <si>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</si>
  <si>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</si>
  <si>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</si>
  <si>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</si>
  <si>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</si>
  <si>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</si>
  <si>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</si>
  <si>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</si>
  <si>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</si>
  <si>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</si>
  <si>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</si>
  <si>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</si>
  <si>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</si>
  <si>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</si>
  <si>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</si>
  <si>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</si>
  <si>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</si>
  <si>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</si>
  <si>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</si>
  <si>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</si>
  <si>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</si>
  <si>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</si>
  <si>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</si>
  <si>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</si>
  <si>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</si>
  <si>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</si>
  <si>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</si>
  <si>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</si>
  <si>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</si>
  <si>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</si>
  <si>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</si>
  <si>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</si>
  <si>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</si>
  <si>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</si>
  <si>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</si>
  <si>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</si>
  <si>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</si>
  <si>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</si>
  <si>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</si>
  <si>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</si>
  <si>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</si>
  <si>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</si>
  <si>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</si>
  <si>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</si>
  <si>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</si>
  <si>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</si>
  <si>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</si>
  <si>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</si>
  <si>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</si>
  <si>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</si>
  <si>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</si>
  <si>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</si>
  <si>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</si>
  <si>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</si>
  <si>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</si>
  <si>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</si>
  <si>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</si>
  <si>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</si>
  <si>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</si>
  <si>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</si>
  <si>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</si>
  <si>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</si>
  <si>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</si>
  <si>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</si>
  <si>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</si>
  <si>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</si>
  <si>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</si>
  <si>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</si>
  <si>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</si>
  <si>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</si>
  <si>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</si>
  <si>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</si>
  <si>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</si>
  <si>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</si>
  <si>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</si>
  <si>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</si>
  <si>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</si>
  <si>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</si>
  <si>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</si>
  <si>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</si>
  <si>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</si>
  <si>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</si>
  <si>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</si>
  <si>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</si>
  <si>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</si>
  <si>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</si>
  <si>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</si>
  <si>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</si>
  <si>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</si>
  <si>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</si>
  <si>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</si>
  <si>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</si>
  <si>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</si>
  <si>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</si>
  <si>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</si>
  <si>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</si>
  <si>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</si>
  <si>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</si>
  <si>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</si>
  <si>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</si>
  <si>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</si>
  <si>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</si>
  <si>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</si>
  <si>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</si>
  <si>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</si>
  <si>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</si>
  <si>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</si>
  <si>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</si>
  <si>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</si>
  <si>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</si>
  <si>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</si>
  <si>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</si>
  <si>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</si>
  <si>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</si>
  <si>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</si>
  <si>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</si>
  <si>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</si>
  <si>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</si>
  <si>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</si>
  <si>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</si>
  <si>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</si>
  <si>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</si>
  <si>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</si>
  <si>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</si>
  <si>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</si>
  <si>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</si>
  <si>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</si>
  <si>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</si>
  <si>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</si>
  <si>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</si>
  <si>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</si>
  <si>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</si>
  <si>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</si>
  <si>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</si>
  <si>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</si>
  <si>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</si>
  <si>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</si>
  <si>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</si>
  <si>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</si>
  <si>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</si>
  <si>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</si>
  <si>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</si>
  <si>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</si>
  <si>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</si>
  <si>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</si>
  <si>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</si>
  <si>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</si>
  <si>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</si>
  <si>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</si>
  <si>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</si>
  <si>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</si>
  <si>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</si>
  <si>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</si>
  <si>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</si>
  <si>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</si>
  <si>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</si>
  <si>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</si>
  <si>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</si>
  <si>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</si>
  <si>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</si>
  <si>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</si>
  <si>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</si>
  <si>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</si>
  <si>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</si>
  <si>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</si>
  <si>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</si>
  <si>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</si>
  <si>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</si>
  <si>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</si>
  <si>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</si>
  <si>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</si>
  <si>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</si>
  <si>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</si>
  <si>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</si>
  <si>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</si>
  <si>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</si>
  <si>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</si>
  <si>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</si>
  <si>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</si>
  <si>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</si>
  <si>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</si>
  <si>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</si>
  <si>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</si>
  <si>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</si>
  <si>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</si>
  <si>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</si>
  <si>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</si>
  <si>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</si>
  <si>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</si>
  <si>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</si>
  <si>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</si>
  <si>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</si>
  <si>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</si>
  <si>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</si>
  <si>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</si>
  <si>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</si>
  <si>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</si>
  <si>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</si>
  <si>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</si>
  <si>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</si>
  <si>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</si>
  <si>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</si>
  <si>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</si>
  <si>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</si>
  <si>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</si>
  <si>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</si>
  <si>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</si>
  <si>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</si>
  <si>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</si>
  <si>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</si>
  <si>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</si>
  <si>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</si>
  <si>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</si>
  <si>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</si>
  <si>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</si>
  <si>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</si>
  <si>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</si>
  <si>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</si>
  <si>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</si>
  <si>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</si>
  <si>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</si>
  <si>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</si>
  <si>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</si>
  <si>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</si>
  <si>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</si>
  <si>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</si>
  <si>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</si>
  <si>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</si>
  <si>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</si>
  <si>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</si>
  <si>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</si>
  <si>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</si>
  <si>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</si>
  <si>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</si>
  <si>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</si>
  <si>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</si>
  <si>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</si>
  <si>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</si>
  <si>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</si>
  <si>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</si>
  <si>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</si>
  <si>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</si>
  <si>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</si>
  <si>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</si>
  <si>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</si>
  <si>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</si>
  <si>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</si>
  <si>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</si>
  <si>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</si>
  <si>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</si>
  <si>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</si>
  <si>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</si>
  <si>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</si>
  <si>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</si>
  <si>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</si>
  <si>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</si>
  <si>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</si>
  <si>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</si>
  <si>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</si>
  <si>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</si>
  <si>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</si>
  <si>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</si>
  <si>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</si>
  <si>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</si>
  <si>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</si>
  <si>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</si>
  <si>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</si>
  <si>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</si>
  <si>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</si>
  <si>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</si>
  <si>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</si>
  <si>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</si>
  <si>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</si>
  <si>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</si>
  <si>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</si>
  <si>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</si>
  <si>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</si>
  <si>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</si>
  <si>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</si>
  <si>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</si>
  <si>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</si>
  <si>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</si>
  <si>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</si>
  <si>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</si>
  <si>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</si>
  <si>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</si>
  <si>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</si>
  <si>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</si>
  <si>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</si>
  <si>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</si>
  <si>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</si>
  <si>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</si>
  <si>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</si>
  <si>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</si>
  <si>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</si>
  <si>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</si>
  <si>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</si>
  <si>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</si>
  <si>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</si>
  <si>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</si>
  <si>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</si>
  <si>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</si>
  <si>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</si>
  <si>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</si>
  <si>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</si>
  <si>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</si>
  <si>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</si>
  <si>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</si>
  <si>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</si>
  <si>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</si>
  <si>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</si>
  <si>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</si>
  <si>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</si>
  <si>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</si>
  <si>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</si>
  <si>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</si>
  <si>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</si>
  <si>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</si>
  <si>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</si>
  <si>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</si>
  <si>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</si>
  <si>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</si>
  <si>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</si>
  <si>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</si>
  <si>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</si>
  <si>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</si>
  <si>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</si>
  <si>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</si>
  <si>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</si>
  <si>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</si>
  <si>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</si>
  <si>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</si>
  <si>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</si>
  <si>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</si>
  <si>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</si>
  <si>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</si>
  <si>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</si>
  <si>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</si>
  <si>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</si>
  <si>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</si>
  <si>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</si>
  <si>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</si>
  <si>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</si>
  <si>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</si>
  <si>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</si>
  <si>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</si>
  <si>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</si>
  <si>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</si>
  <si>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</si>
  <si>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</si>
  <si>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</si>
  <si>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</si>
  <si>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</si>
  <si>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</si>
  <si>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</si>
  <si>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</si>
  <si>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</si>
  <si>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</si>
  <si>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</si>
  <si>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</si>
  <si>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</si>
  <si>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</si>
  <si>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</si>
  <si>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</si>
  <si>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</si>
  <si>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</si>
  <si>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</si>
  <si>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</si>
  <si>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</si>
  <si>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</si>
  <si>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</si>
  <si>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</si>
  <si>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</si>
  <si>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</si>
  <si>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</si>
  <si>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</si>
  <si>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</si>
  <si>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</si>
  <si>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</si>
  <si>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</si>
  <si>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</si>
  <si>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</si>
  <si>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</si>
  <si>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</si>
  <si>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</si>
  <si>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</si>
  <si>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</si>
  <si>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</si>
  <si>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</si>
  <si>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</si>
  <si>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</si>
  <si>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</si>
  <si>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</si>
  <si>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</si>
  <si>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</si>
  <si>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</si>
  <si>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</si>
  <si>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</si>
  <si>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</si>
  <si>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</si>
  <si>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</si>
  <si>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</si>
  <si>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</si>
  <si>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</si>
  <si>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</si>
  <si>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</si>
  <si>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</si>
  <si>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</si>
  <si>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</si>
  <si>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</si>
  <si>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</si>
  <si>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</si>
  <si>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</si>
  <si>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</si>
  <si>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</si>
  <si>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</si>
  <si>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</si>
  <si>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</si>
  <si>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</si>
  <si>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</si>
  <si>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</si>
  <si>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</si>
  <si>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</si>
  <si>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</si>
  <si>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</si>
  <si>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</si>
  <si>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</si>
  <si>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</si>
  <si>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</si>
  <si>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</si>
  <si>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</si>
  <si>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</si>
  <si>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</si>
  <si>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</si>
  <si>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</si>
  <si>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</si>
  <si>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</si>
  <si>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</si>
  <si>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</si>
  <si>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</si>
  <si>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</si>
  <si>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</si>
  <si>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</si>
  <si>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</si>
  <si>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</si>
  <si>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</si>
  <si>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</si>
  <si>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</si>
  <si>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</si>
  <si>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</si>
  <si>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</si>
  <si>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</si>
  <si>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</si>
  <si>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</si>
  <si>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</si>
  <si>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</si>
  <si>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</si>
  <si>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</si>
  <si>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</si>
  <si>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</si>
  <si>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</si>
  <si>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</si>
  <si>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</si>
  <si>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</si>
  <si>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</si>
  <si>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</si>
  <si>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</si>
  <si>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</si>
  <si>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</si>
  <si>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</si>
  <si>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</si>
  <si>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</si>
  <si>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</si>
  <si>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</si>
  <si>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</si>
  <si>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</si>
  <si>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</si>
  <si>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</si>
  <si>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</si>
  <si>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</si>
  <si>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</si>
  <si>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</si>
  <si>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</si>
  <si>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</si>
  <si>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</si>
  <si>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</si>
  <si>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</si>
  <si>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</si>
  <si>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</si>
  <si>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</si>
  <si>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</si>
  <si>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</si>
  <si>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</si>
  <si>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</si>
  <si>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</si>
  <si>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</si>
  <si>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</si>
  <si>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</si>
  <si>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</si>
  <si>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</si>
  <si>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</si>
  <si>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</si>
  <si>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</si>
  <si>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</si>
  <si>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</si>
  <si>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</si>
  <si>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</si>
  <si>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</si>
  <si>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</si>
  <si>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</si>
  <si>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</si>
  <si>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</si>
  <si>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</si>
  <si>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</si>
  <si>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</si>
  <si>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</si>
  <si>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</si>
  <si>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</si>
  <si>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</si>
  <si>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</si>
  <si>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</si>
  <si>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</si>
  <si>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</si>
  <si>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</si>
  <si>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</si>
  <si>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</si>
  <si>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</si>
  <si>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</si>
  <si>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</si>
  <si>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</si>
  <si>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</si>
  <si>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</si>
  <si>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</si>
  <si>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</si>
  <si>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</si>
  <si>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</si>
  <si>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</si>
  <si>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</si>
  <si>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</si>
  <si>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</si>
  <si>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</si>
  <si>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</si>
  <si>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</si>
  <si>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</si>
  <si>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</si>
  <si>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</si>
  <si>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</si>
  <si>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</si>
  <si>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</si>
  <si>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</si>
  <si>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</si>
  <si>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</si>
  <si>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</si>
  <si>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</si>
  <si>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</si>
  <si>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</si>
  <si>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</si>
  <si>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</si>
  <si>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</si>
  <si>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</si>
  <si>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</si>
  <si>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</si>
  <si>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</si>
  <si>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</si>
  <si>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</si>
  <si>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</si>
  <si>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</si>
  <si>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</si>
  <si>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</si>
  <si>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</si>
  <si>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</si>
  <si>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</si>
  <si>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</si>
  <si>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</si>
  <si>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</si>
  <si>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</si>
  <si>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</si>
  <si>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</si>
  <si>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</si>
  <si>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</si>
  <si>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</si>
  <si>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</si>
  <si>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</si>
  <si>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</si>
  <si>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</si>
  <si>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</si>
  <si>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</si>
  <si>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</si>
  <si>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</si>
  <si>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</si>
  <si>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</si>
  <si>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</si>
  <si>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</si>
  <si>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</si>
  <si>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</si>
  <si>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</si>
  <si>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</si>
  <si>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</si>
  <si>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</si>
  <si>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</si>
  <si>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</si>
  <si>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</si>
  <si>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</si>
  <si>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</si>
  <si>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</si>
  <si>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</si>
  <si>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</si>
  <si>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</si>
  <si>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</si>
  <si>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</si>
  <si>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</si>
  <si>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</si>
  <si>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</si>
  <si>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</si>
  <si>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</si>
  <si>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</si>
  <si>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</si>
  <si>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</si>
  <si>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</si>
  <si>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</si>
  <si>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</si>
  <si>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</si>
  <si>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</si>
  <si>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</si>
  <si>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</si>
  <si>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</si>
  <si>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</si>
  <si>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</si>
  <si>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</si>
  <si>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</si>
  <si>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</si>
  <si>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</si>
  <si>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</si>
  <si>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</si>
  <si>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</si>
  <si>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</si>
  <si>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</si>
  <si>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</si>
  <si>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</si>
  <si>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</si>
  <si>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</si>
  <si>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</si>
  <si>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</si>
  <si>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</si>
  <si>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</si>
  <si>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</si>
  <si>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</si>
  <si>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</si>
  <si>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</si>
  <si>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</si>
  <si>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</si>
  <si>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</si>
  <si>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</si>
  <si>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</si>
  <si>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</si>
  <si>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</si>
  <si>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</si>
  <si>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</si>
  <si>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</si>
  <si>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</si>
  <si>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</si>
  <si>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</si>
  <si>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</si>
  <si>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</si>
  <si>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</si>
  <si>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</si>
  <si>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</si>
  <si>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</si>
  <si>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</si>
  <si>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</si>
  <si>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</si>
  <si>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</si>
  <si>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</si>
  <si>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</si>
  <si>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</si>
  <si>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</si>
  <si>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</si>
  <si>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</si>
  <si>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</si>
  <si>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</si>
  <si>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</si>
  <si>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</si>
  <si>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</si>
  <si>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</si>
  <si>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</si>
  <si>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</si>
  <si>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</si>
  <si>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</si>
  <si>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</si>
  <si>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</si>
  <si>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</si>
  <si>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</si>
  <si>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</si>
  <si>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</si>
  <si>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</si>
  <si>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</si>
  <si>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</si>
  <si>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</si>
  <si>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</si>
  <si>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</si>
  <si>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</si>
  <si>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</si>
  <si>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</si>
  <si>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</si>
  <si>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</si>
  <si>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</si>
  <si>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</si>
  <si>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</si>
  <si>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</si>
  <si>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</si>
  <si>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</si>
  <si>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</si>
  <si>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</si>
  <si>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</si>
  <si>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</si>
  <si>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</si>
  <si>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</si>
  <si>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</si>
  <si>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</si>
  <si>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</si>
  <si>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</si>
  <si>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</si>
  <si>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</si>
  <si>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</si>
  <si>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</si>
  <si>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</si>
  <si>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</si>
  <si>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</si>
  <si>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</si>
  <si>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</si>
  <si>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</si>
  <si>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</si>
  <si>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</si>
  <si>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</si>
  <si>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</si>
  <si>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</si>
  <si>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</si>
  <si>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</si>
  <si>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</si>
  <si>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</si>
  <si>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</si>
  <si>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</si>
  <si>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</si>
  <si>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</si>
  <si>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</si>
  <si>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</si>
  <si>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</si>
  <si>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</si>
  <si>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</si>
  <si>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</si>
  <si>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</si>
  <si>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</si>
  <si>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</si>
  <si>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</si>
  <si>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</si>
  <si>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</si>
  <si>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</si>
  <si>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</si>
  <si>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</si>
  <si>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</si>
  <si>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</si>
  <si>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</si>
  <si>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</si>
  <si>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</si>
  <si>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</si>
  <si>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</si>
  <si>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</si>
  <si>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</si>
  <si>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</si>
  <si>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</si>
  <si>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</si>
  <si>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</si>
  <si>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</si>
  <si>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</si>
  <si>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</si>
  <si>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</si>
  <si>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</si>
  <si>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</si>
  <si>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</si>
  <si>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</si>
  <si>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</si>
  <si>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</si>
  <si>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</si>
  <si>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</si>
  <si>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</si>
  <si>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</si>
  <si>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</si>
  <si>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</si>
  <si>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</si>
  <si>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</si>
  <si>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</si>
  <si>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</si>
  <si>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</si>
  <si>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</si>
  <si>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</si>
  <si>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</si>
  <si>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</si>
  <si>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</si>
  <si>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</si>
  <si>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</si>
  <si>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</si>
  <si>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</si>
  <si>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</si>
  <si>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</si>
  <si>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</si>
  <si>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</si>
  <si>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</si>
  <si>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</si>
  <si>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</si>
  <si>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</si>
  <si>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</si>
  <si>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</si>
  <si>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</si>
  <si>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</si>
  <si>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</si>
  <si>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</si>
  <si>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</si>
  <si>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</si>
  <si>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</si>
  <si>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</si>
  <si>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</si>
  <si>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</si>
  <si>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</si>
  <si>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</si>
  <si>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</si>
  <si>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</si>
  <si>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</si>
  <si>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</si>
  <si>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</si>
  <si>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</si>
  <si>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</si>
  <si>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</si>
  <si>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</si>
  <si>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</si>
  <si>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</si>
  <si>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</si>
  <si>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</si>
  <si>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</si>
  <si>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</si>
  <si>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</si>
  <si>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</si>
  <si>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</si>
  <si>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</si>
  <si>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</si>
  <si>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</si>
  <si>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</si>
  <si>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</si>
  <si>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</si>
  <si>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</si>
  <si>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</si>
  <si>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</si>
  <si>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</si>
  <si>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</si>
  <si>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</si>
  <si>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</si>
  <si>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</si>
  <si>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</si>
  <si>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</si>
  <si>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</si>
  <si>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</si>
  <si>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</si>
  <si>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</si>
  <si>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</si>
  <si>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</si>
  <si>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</si>
  <si>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</si>
  <si>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</si>
  <si>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</si>
  <si>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</si>
  <si>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</si>
  <si>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</si>
  <si>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</si>
  <si>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</si>
  <si>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</si>
  <si>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</si>
  <si>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</si>
  <si>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</si>
  <si>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</si>
  <si>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</si>
  <si>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</si>
  <si>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</si>
  <si>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</si>
  <si>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</si>
  <si>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</si>
  <si>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</si>
  <si>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</si>
  <si>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</si>
  <si>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</si>
  <si>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</si>
  <si>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</si>
  <si>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</si>
  <si>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</si>
  <si>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</si>
  <si>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</si>
  <si>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</si>
  <si>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</si>
  <si>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</si>
  <si>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</si>
  <si>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</si>
  <si>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</si>
  <si>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</si>
  <si>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</si>
  <si>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</si>
  <si>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</si>
  <si>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</si>
  <si>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</si>
  <si>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</si>
  <si>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</si>
  <si>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</si>
  <si>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</si>
  <si>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</si>
  <si>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</si>
  <si>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</si>
  <si>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</si>
  <si>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</si>
  <si>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</si>
  <si>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</si>
  <si>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</si>
  <si>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</si>
  <si>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</si>
  <si>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</si>
  <si>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</si>
  <si>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</si>
  <si>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</si>
  <si>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</si>
  <si>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</si>
  <si>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</si>
  <si>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</si>
  <si>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</si>
  <si>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</si>
  <si>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</si>
  <si>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</si>
  <si>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</si>
  <si>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</si>
  <si>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</si>
  <si>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</si>
  <si>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</si>
  <si>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</si>
  <si>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</si>
  <si>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</si>
  <si>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</si>
  <si>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</si>
  <si>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</si>
  <si>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</si>
  <si>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</si>
  <si>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</si>
  <si>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</si>
  <si>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</si>
  <si>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</si>
  <si>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</si>
  <si>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</si>
  <si>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</si>
  <si>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</si>
  <si>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</si>
  <si>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</si>
  <si>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</si>
  <si>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</si>
  <si>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</si>
  <si>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</si>
  <si>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</si>
  <si>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</si>
  <si>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</si>
  <si>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</si>
  <si>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</si>
  <si>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</si>
  <si>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</si>
  <si>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</si>
  <si>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</si>
  <si>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</si>
  <si>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</si>
  <si>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</si>
  <si>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</si>
  <si>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</si>
  <si>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</si>
  <si>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</si>
  <si>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</si>
  <si>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</si>
  <si>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</si>
  <si>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</si>
  <si>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</si>
  <si>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</si>
  <si>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</si>
  <si>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</si>
  <si>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</si>
  <si>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</si>
  <si>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</si>
  <si>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</si>
  <si>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</si>
  <si>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</si>
  <si>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</si>
  <si>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</si>
  <si>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</si>
  <si>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</si>
  <si>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</si>
  <si>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</si>
  <si>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</si>
  <si>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</si>
  <si>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</si>
  <si>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</si>
  <si>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</si>
  <si>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</si>
  <si>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</si>
  <si>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</si>
  <si>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</si>
  <si>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</si>
  <si>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</si>
  <si>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</si>
  <si>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</si>
  <si>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</si>
  <si>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</si>
  <si>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</si>
  <si>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</si>
  <si>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</si>
  <si>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</si>
  <si>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</si>
  <si>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</si>
  <si>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</si>
  <si>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</si>
  <si>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</si>
  <si>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</si>
  <si>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</si>
  <si>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</si>
  <si>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</si>
  <si>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</si>
  <si>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</si>
  <si>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</si>
  <si>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</si>
  <si>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</si>
  <si>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</si>
  <si>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</si>
  <si>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</si>
  <si>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</si>
  <si>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</si>
  <si>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</si>
  <si>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</si>
  <si>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</si>
  <si>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</si>
  <si>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</si>
  <si>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</si>
  <si>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</si>
  <si>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</si>
  <si>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</si>
  <si>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</si>
  <si>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</si>
  <si>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</si>
  <si>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</si>
  <si>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</si>
  <si>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</si>
  <si>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</si>
  <si>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</si>
  <si>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</si>
  <si>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</si>
  <si>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</si>
  <si>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</si>
  <si>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</si>
  <si>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</si>
  <si>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</si>
  <si>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</si>
  <si>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</si>
  <si>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</si>
  <si>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</si>
  <si>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</si>
  <si>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</si>
  <si>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</si>
  <si>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</si>
  <si>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</si>
  <si>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</si>
  <si>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</si>
  <si>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</si>
  <si>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</si>
  <si>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</si>
  <si>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</si>
  <si>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</si>
  <si>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</si>
  <si>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</si>
  <si>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</si>
  <si>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</si>
  <si>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</si>
  <si>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</si>
  <si>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</si>
  <si>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</si>
  <si>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</si>
  <si>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</si>
  <si>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</si>
  <si>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</si>
  <si>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</si>
  <si>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</si>
  <si>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</si>
  <si>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</si>
  <si>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</si>
  <si>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</si>
  <si>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</si>
  <si>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</si>
  <si>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</si>
  <si>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</si>
  <si>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</si>
  <si>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</si>
  <si>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</si>
  <si>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</si>
  <si>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</si>
  <si>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</si>
  <si>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</si>
  <si>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</si>
  <si>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</si>
  <si>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</si>
  <si>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</si>
  <si>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</si>
  <si>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</si>
  <si>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</si>
  <si>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</si>
  <si>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</si>
  <si>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</si>
  <si>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</si>
  <si>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</si>
  <si>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</si>
  <si>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</si>
  <si>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</si>
  <si>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</si>
  <si>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</si>
  <si>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</si>
  <si>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</si>
  <si>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</si>
  <si>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</si>
  <si>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</si>
  <si>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</si>
  <si>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</si>
  <si>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</si>
  <si>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</si>
  <si>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</si>
  <si>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</si>
  <si>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</si>
  <si>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</si>
  <si>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</si>
  <si>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</si>
  <si>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</si>
  <si>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</si>
  <si>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</si>
  <si>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</si>
  <si>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</si>
  <si>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</si>
  <si>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</si>
  <si>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</si>
  <si>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</si>
  <si>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</si>
  <si>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</si>
  <si>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</si>
  <si>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</si>
  <si>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</si>
  <si>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</si>
  <si>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</si>
  <si>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</si>
  <si>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</si>
  <si>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</si>
  <si>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</si>
  <si>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</si>
  <si>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</si>
  <si>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</si>
  <si>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</si>
  <si>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</si>
  <si>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</si>
  <si>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</si>
  <si>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</si>
  <si>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</si>
  <si>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</si>
  <si>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</si>
  <si>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</si>
  <si>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</si>
  <si>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</si>
  <si>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</si>
  <si>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</si>
  <si>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</si>
  <si>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</si>
  <si>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</si>
  <si>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</si>
  <si>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</si>
  <si>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</si>
  <si>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</si>
  <si>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</si>
  <si>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</si>
  <si>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</si>
  <si>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</si>
  <si>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</si>
  <si>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</si>
  <si>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</si>
  <si>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</si>
  <si>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</si>
  <si>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</si>
  <si>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</si>
  <si>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</si>
  <si>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</si>
  <si>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</si>
  <si>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</si>
  <si>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</si>
  <si>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</si>
  <si>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</si>
  <si>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</si>
  <si>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</si>
  <si>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</si>
  <si>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</si>
  <si>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</si>
  <si>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</si>
  <si>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</si>
  <si>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</si>
  <si>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</si>
  <si>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</si>
  <si>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</si>
  <si>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</si>
  <si>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</si>
  <si>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</si>
  <si>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</si>
  <si>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</si>
  <si>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</si>
  <si>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</si>
  <si>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</si>
  <si>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</si>
  <si>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</si>
  <si>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</si>
  <si>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</si>
  <si>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</si>
  <si>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</si>
  <si>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</si>
  <si>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</si>
  <si>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</si>
  <si>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</si>
  <si>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</si>
  <si>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</si>
  <si>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</si>
  <si>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</si>
  <si>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</si>
  <si>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</si>
  <si>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</si>
  <si>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</si>
  <si>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</si>
  <si>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</si>
  <si>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</si>
  <si>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</si>
  <si>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</si>
  <si>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</si>
  <si>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</si>
  <si>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</si>
  <si>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</si>
  <si>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</si>
  <si>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</si>
  <si>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</si>
  <si>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</si>
  <si>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</si>
  <si>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</si>
  <si>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</si>
  <si>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</si>
  <si>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</si>
  <si>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</si>
  <si>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</si>
  <si>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</si>
  <si>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</si>
  <si>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</si>
  <si>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</si>
  <si>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</si>
  <si>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</si>
  <si>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</si>
  <si>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</si>
  <si>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</si>
  <si>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</si>
  <si>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</si>
  <si>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</si>
  <si>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</si>
  <si>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</si>
  <si>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</si>
  <si>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</si>
  <si>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</si>
  <si>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</si>
  <si>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</si>
  <si>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</si>
  <si>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</si>
  <si>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</si>
  <si>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</si>
  <si>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</si>
  <si>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</si>
  <si>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</si>
  <si>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</si>
  <si>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</si>
  <si>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</si>
  <si>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</si>
  <si>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</si>
  <si>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</si>
  <si>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</si>
  <si>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</si>
  <si>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</si>
  <si>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</si>
  <si>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</si>
  <si>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</si>
  <si>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</si>
  <si>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</si>
  <si>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</si>
  <si>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</si>
  <si>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</si>
  <si>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</si>
  <si>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</si>
  <si>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</si>
  <si>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</si>
  <si>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</si>
  <si>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</si>
  <si>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</si>
  <si>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</si>
  <si>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</si>
  <si>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</si>
  <si>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</si>
  <si>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</si>
  <si>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</si>
  <si>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</si>
  <si>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</si>
  <si>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</si>
  <si>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</si>
  <si>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</si>
  <si>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</si>
  <si>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</si>
  <si>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</si>
  <si>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</si>
  <si>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</si>
  <si>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</si>
  <si>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</si>
  <si>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</si>
  <si>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</si>
  <si>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</si>
  <si>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</si>
  <si>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</si>
  <si>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</si>
  <si>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</si>
  <si>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</si>
  <si>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</si>
  <si>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</si>
  <si>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</si>
  <si>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</si>
  <si>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</si>
  <si>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</si>
  <si>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</si>
  <si>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</si>
  <si>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</si>
  <si>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</si>
  <si>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</si>
  <si>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</si>
  <si>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</si>
  <si>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</si>
  <si>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</si>
  <si>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</si>
  <si>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</si>
  <si>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</si>
  <si>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</si>
  <si>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</si>
  <si>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</si>
  <si>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</si>
  <si>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</si>
  <si>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</si>
  <si>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</si>
  <si>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</si>
  <si>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</si>
  <si>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</si>
  <si>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</si>
  <si>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</si>
  <si>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</si>
  <si>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</si>
  <si>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</si>
  <si>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</si>
  <si>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</si>
  <si>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</si>
  <si>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</si>
  <si>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</si>
  <si>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</si>
  <si>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</si>
  <si>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</si>
  <si>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</si>
  <si>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</si>
  <si>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</si>
  <si>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</si>
  <si>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</si>
  <si>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</si>
  <si>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</si>
  <si>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</si>
  <si>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</si>
  <si>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</si>
  <si>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</si>
  <si>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</si>
  <si>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</si>
  <si>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</si>
  <si>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</si>
  <si>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</si>
  <si>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</si>
  <si>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</si>
  <si>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</si>
  <si>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</si>
  <si>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</si>
  <si>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</si>
  <si>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</si>
  <si>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</si>
  <si>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</si>
  <si>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</si>
  <si>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</si>
  <si>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</si>
  <si>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</si>
  <si>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</si>
  <si>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</si>
  <si>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</si>
  <si>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</si>
  <si>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</si>
  <si>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</si>
  <si>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</si>
  <si>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</si>
  <si>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</si>
  <si>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</si>
  <si>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</si>
  <si>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</si>
  <si>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</si>
  <si>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</si>
  <si>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</si>
  <si>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</si>
  <si>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</si>
  <si>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</si>
  <si>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</si>
  <si>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</si>
  <si>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</si>
  <si>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</si>
  <si>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</si>
  <si>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</si>
  <si>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</si>
  <si>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</si>
  <si>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</si>
  <si>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</si>
  <si>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</si>
  <si>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</si>
  <si>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</si>
  <si>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</si>
  <si>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</si>
  <si>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</si>
  <si>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</si>
  <si>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</si>
  <si>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</si>
  <si>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</si>
  <si>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</si>
  <si>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</si>
  <si>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</si>
  <si>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</si>
  <si>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</si>
  <si>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</si>
  <si>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</si>
  <si>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</si>
  <si>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</si>
  <si>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</si>
  <si>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</si>
  <si>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</si>
  <si>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</si>
  <si>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</si>
  <si>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</si>
  <si>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</si>
  <si>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</si>
  <si>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</si>
  <si>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</si>
  <si>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</si>
  <si>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</si>
  <si>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</si>
  <si>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</si>
  <si>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</si>
  <si>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</si>
  <si>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</si>
  <si>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</si>
  <si>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</si>
  <si>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</si>
  <si>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</si>
  <si>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</si>
  <si>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</si>
  <si>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</si>
  <si>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</si>
  <si>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</si>
  <si>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</si>
  <si>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</si>
  <si>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</si>
  <si>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</si>
  <si>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</si>
  <si>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</si>
  <si>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</si>
  <si>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</si>
  <si>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</si>
  <si>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</si>
  <si>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</si>
  <si>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</si>
  <si>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</si>
  <si>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</si>
  <si>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</si>
  <si>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</si>
  <si>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</si>
  <si>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</si>
  <si>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</si>
  <si>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</si>
  <si>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</si>
  <si>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</si>
  <si>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</si>
  <si>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</si>
  <si>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</si>
  <si>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</si>
  <si>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</si>
  <si>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</si>
  <si>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</si>
  <si>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</si>
  <si>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</si>
  <si>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</si>
  <si>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</si>
  <si>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</si>
  <si>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</si>
  <si>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</si>
  <si>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</si>
  <si>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</si>
  <si>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</si>
  <si>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</si>
  <si>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</si>
  <si>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</si>
  <si>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</si>
  <si>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</si>
  <si>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</si>
  <si>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</si>
  <si>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</si>
  <si>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</si>
  <si>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</si>
  <si>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</si>
  <si>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</si>
  <si>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</si>
  <si>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</si>
  <si>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</si>
  <si>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</si>
  <si>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</si>
  <si>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</si>
  <si>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</si>
  <si>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</si>
  <si>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</si>
  <si>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</si>
  <si>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</si>
  <si>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</si>
  <si>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</si>
  <si>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</si>
  <si>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</si>
  <si>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</si>
  <si>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</si>
  <si>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</si>
  <si>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</si>
  <si>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</si>
  <si>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</si>
  <si>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</si>
  <si>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</si>
  <si>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</si>
  <si>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</si>
  <si>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</si>
  <si>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</si>
  <si>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</si>
  <si>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</si>
  <si>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</si>
  <si>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</si>
  <si>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</si>
  <si>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</si>
  <si>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</si>
  <si>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</si>
  <si>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</si>
  <si>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</si>
  <si>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</si>
  <si>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</si>
  <si>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</si>
  <si>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</si>
  <si>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</si>
  <si>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</si>
  <si>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</si>
  <si>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</si>
  <si>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</si>
  <si>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</si>
  <si>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</si>
  <si>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</si>
  <si>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</si>
  <si>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</si>
  <si>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</si>
  <si>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</si>
  <si>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</si>
  <si>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</si>
  <si>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</si>
  <si>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</si>
  <si>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</si>
  <si>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</si>
  <si>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</si>
  <si>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</si>
  <si>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</si>
  <si>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</si>
  <si>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</si>
  <si>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</si>
  <si>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</si>
  <si>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</si>
  <si>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</si>
  <si>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</si>
  <si>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</si>
  <si>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</si>
  <si>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</si>
  <si>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</si>
  <si>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</si>
  <si>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</si>
  <si>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</si>
  <si>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</si>
  <si>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</si>
  <si>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</si>
  <si>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</si>
  <si>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</si>
  <si>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</si>
  <si>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</si>
  <si>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</si>
  <si>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</si>
  <si>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</si>
  <si>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</si>
  <si>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</si>
  <si>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</si>
  <si>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</si>
  <si>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</si>
  <si>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</si>
  <si>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</si>
  <si>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</si>
  <si>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</si>
  <si>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</si>
  <si>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</si>
  <si>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</si>
  <si>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</si>
  <si>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</si>
  <si>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</si>
  <si>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</si>
  <si>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</si>
  <si>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</si>
  <si>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</si>
  <si>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</si>
  <si>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</si>
  <si>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</si>
  <si>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</si>
  <si>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</si>
  <si>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</si>
  <si>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</si>
  <si>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</si>
  <si>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</si>
  <si>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</si>
  <si>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</si>
  <si>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</si>
  <si>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</si>
  <si>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</si>
  <si>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</si>
  <si>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</si>
  <si>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</si>
  <si>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</si>
  <si>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</si>
  <si>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</si>
  <si>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</si>
  <si>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</si>
  <si>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</si>
  <si>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</si>
  <si>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</si>
  <si>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</si>
  <si>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</si>
  <si>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</si>
  <si>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</si>
  <si>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</si>
  <si>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</si>
  <si>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</si>
  <si>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</si>
  <si>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</si>
  <si>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</si>
  <si>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</si>
  <si>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</si>
  <si>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</si>
  <si>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</si>
  <si>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</si>
  <si>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</si>
  <si>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</si>
  <si>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</si>
  <si>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</si>
  <si>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</si>
  <si>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</si>
  <si>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</si>
  <si>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</si>
  <si>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</si>
  <si>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</si>
  <si>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</si>
  <si>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</si>
  <si>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</si>
  <si>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</si>
  <si>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</si>
  <si>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</si>
  <si>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</si>
  <si>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</si>
  <si>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</si>
  <si>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</si>
  <si>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</si>
  <si>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</si>
  <si>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</si>
  <si>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</si>
  <si>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</si>
  <si>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</si>
  <si>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</si>
  <si>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</si>
  <si>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</si>
  <si>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</si>
  <si>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</si>
  <si>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</si>
  <si>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</si>
  <si>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</si>
  <si>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</si>
  <si>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</si>
  <si>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</si>
  <si>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</si>
  <si>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</si>
  <si>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</si>
  <si>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</si>
  <si>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</si>
  <si>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</si>
  <si>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</si>
  <si>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</si>
  <si>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</si>
  <si>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</si>
  <si>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</si>
  <si>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</si>
  <si>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</si>
  <si>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</si>
  <si>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</si>
  <si>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</si>
  <si>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</si>
  <si>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</si>
  <si>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</si>
  <si>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</si>
  <si>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</si>
  <si>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</si>
  <si>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</si>
  <si>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</si>
  <si>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</si>
  <si>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</si>
  <si>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</si>
  <si>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</si>
  <si>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</si>
  <si>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</si>
  <si>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</si>
  <si>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</si>
  <si>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</si>
  <si>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</si>
  <si>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</si>
  <si>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</si>
  <si>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</si>
  <si>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</si>
  <si>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</si>
  <si>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</si>
  <si>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</si>
  <si>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</si>
  <si>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</si>
  <si>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</si>
  <si>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</si>
  <si>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</si>
  <si>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</si>
  <si>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</si>
  <si>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</si>
  <si>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</si>
  <si>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</si>
  <si>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</si>
  <si>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</si>
  <si>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</si>
  <si>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</si>
  <si>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</si>
  <si>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</si>
  <si>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</si>
  <si>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</si>
  <si>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</si>
  <si>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</si>
  <si>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</si>
  <si>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</si>
  <si>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</si>
  <si>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</si>
  <si>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</si>
  <si>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</si>
  <si>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</si>
  <si>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</si>
  <si>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</si>
  <si>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</si>
  <si>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</si>
  <si>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</si>
  <si>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</si>
  <si>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</si>
  <si>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</si>
  <si>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</si>
  <si>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</si>
  <si>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</si>
  <si>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</si>
  <si>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</si>
  <si>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</si>
  <si>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</si>
  <si>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</si>
  <si>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</si>
  <si>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</si>
  <si>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</si>
  <si>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</si>
  <si>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</si>
  <si>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</si>
  <si>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</si>
  <si>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</si>
  <si>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</si>
  <si>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</si>
  <si>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</si>
  <si>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</si>
  <si>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</si>
  <si>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</si>
  <si>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</si>
  <si>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</si>
  <si>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</si>
  <si>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</si>
  <si>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</si>
  <si>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</si>
  <si>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</si>
  <si>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</si>
  <si>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</si>
  <si>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</si>
  <si>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</si>
  <si>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</si>
  <si>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</si>
  <si>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</si>
  <si>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</si>
  <si>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</si>
  <si>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</si>
  <si>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</si>
  <si>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</si>
  <si>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</si>
  <si>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</si>
  <si>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</si>
  <si>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</si>
  <si>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</si>
  <si>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</si>
  <si>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</si>
  <si>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</si>
  <si>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</si>
  <si>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</si>
  <si>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</si>
  <si>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</si>
  <si>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</si>
  <si>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</si>
  <si>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</si>
  <si>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</si>
  <si>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</si>
  <si>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</si>
  <si>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</si>
  <si>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</si>
  <si>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</si>
  <si>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</si>
  <si>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</si>
  <si>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</si>
  <si>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</si>
  <si>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</si>
  <si>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</si>
  <si>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</si>
  <si>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</si>
  <si>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</si>
  <si>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</si>
  <si>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</si>
  <si>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</si>
  <si>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</si>
  <si>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</si>
  <si>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</si>
  <si>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</si>
  <si>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</si>
  <si>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</si>
  <si>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</si>
  <si>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</si>
  <si>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</si>
  <si>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</si>
  <si>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</si>
  <si>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</si>
  <si>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</si>
  <si>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</si>
  <si>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</si>
  <si>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</si>
  <si>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</si>
  <si>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</si>
  <si>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</si>
  <si>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</si>
  <si>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</si>
  <si>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</si>
  <si>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</si>
  <si>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</si>
  <si>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</si>
  <si>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</si>
  <si>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</si>
  <si>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</si>
  <si>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</si>
  <si>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</si>
  <si>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</si>
  <si>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</si>
  <si>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</si>
  <si>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</si>
  <si>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</si>
  <si>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</si>
  <si>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</si>
  <si>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</si>
  <si>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</si>
  <si>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</si>
  <si>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</si>
  <si>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</si>
  <si>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</si>
  <si>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</si>
  <si>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</si>
  <si>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</si>
  <si>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</si>
  <si>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</si>
  <si>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</si>
  <si>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</si>
  <si>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</si>
  <si>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</si>
  <si>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</si>
  <si>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</si>
  <si>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</si>
  <si>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</si>
  <si>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</si>
  <si>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</si>
  <si>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</si>
  <si>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</si>
  <si>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</si>
  <si>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</si>
  <si>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</si>
  <si>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</si>
  <si>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</si>
  <si>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</si>
  <si>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</si>
  <si>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</si>
  <si>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</si>
  <si>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</si>
  <si>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</si>
  <si>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</si>
  <si>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</si>
  <si>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</si>
  <si>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</si>
  <si>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</si>
  <si>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</si>
  <si>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</si>
  <si>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</si>
  <si>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</si>
  <si>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</si>
  <si>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</si>
  <si>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</si>
  <si>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</si>
  <si>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</si>
  <si>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</si>
  <si>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</si>
  <si>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</si>
  <si>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</si>
  <si>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</si>
  <si>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</si>
  <si>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</si>
  <si>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</si>
  <si>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</si>
  <si>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</si>
  <si>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</si>
  <si>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</si>
  <si>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</si>
  <si>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</si>
  <si>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</si>
  <si>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</si>
  <si>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</si>
  <si>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</si>
  <si>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</si>
  <si>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</si>
  <si>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</si>
  <si>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</si>
  <si>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</si>
  <si>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</si>
  <si>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</si>
  <si>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</si>
  <si>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</si>
  <si>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</si>
  <si>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</si>
  <si>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</si>
  <si>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</si>
  <si>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</si>
  <si>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</si>
  <si>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</si>
  <si>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</si>
  <si>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</si>
  <si>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</si>
  <si>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</si>
  <si>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</si>
  <si>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</si>
  <si>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</si>
  <si>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</si>
  <si>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</si>
  <si>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</si>
  <si>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</si>
  <si>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</si>
  <si>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</si>
  <si>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</si>
  <si>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</si>
  <si>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</si>
  <si>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</si>
  <si>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</si>
  <si>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</si>
  <si>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</si>
  <si>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</si>
  <si>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</si>
  <si>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</si>
  <si>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</si>
  <si>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</si>
  <si>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</si>
  <si>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</si>
  <si>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</si>
  <si>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</si>
  <si>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</si>
  <si>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</si>
  <si>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</si>
  <si>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</si>
  <si>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</si>
  <si>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</si>
  <si>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</si>
  <si>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</si>
  <si>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</si>
  <si>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</si>
  <si>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</si>
  <si>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</si>
  <si>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</si>
  <si>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</si>
  <si>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</si>
  <si>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</si>
  <si>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</si>
  <si>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</si>
  <si>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</si>
  <si>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</si>
  <si>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</si>
  <si>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</si>
  <si>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</si>
  <si>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</si>
  <si>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</si>
  <si>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</si>
  <si>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</si>
  <si>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</si>
  <si>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</si>
  <si>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</si>
  <si>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</si>
  <si>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</si>
  <si>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</si>
  <si>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</si>
  <si>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</si>
  <si>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</si>
  <si>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</si>
  <si>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</si>
  <si>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</si>
  <si>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</si>
  <si>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</si>
  <si>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</si>
  <si>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</si>
  <si>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</si>
  <si>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</si>
  <si>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</si>
  <si>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</si>
  <si>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</si>
  <si>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</si>
  <si>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</si>
  <si>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</si>
  <si>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</si>
  <si>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</si>
  <si>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</si>
  <si>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</si>
  <si>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</si>
  <si>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</si>
  <si>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</si>
  <si>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</si>
  <si>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</si>
  <si>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</si>
  <si>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</si>
  <si>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</si>
  <si>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</si>
  <si>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</si>
  <si>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</si>
  <si>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</si>
  <si>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</si>
  <si>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</si>
  <si>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</si>
  <si>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</si>
  <si>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</si>
  <si>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</si>
  <si>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</si>
  <si>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</si>
  <si>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</si>
  <si>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</si>
  <si>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</si>
  <si>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</si>
  <si>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</si>
  <si>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</si>
  <si>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</si>
  <si>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</si>
  <si>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</si>
  <si>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</si>
  <si>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</si>
  <si>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</si>
  <si>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</si>
  <si>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</si>
  <si>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</si>
  <si>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</si>
  <si>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</si>
  <si>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</si>
  <si>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</si>
  <si>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</si>
  <si>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</si>
  <si>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</si>
  <si>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</si>
  <si>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</si>
  <si>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</si>
  <si>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</si>
  <si>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</si>
  <si>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</si>
  <si>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</si>
  <si>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</si>
  <si>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</si>
  <si>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</si>
  <si>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</si>
  <si>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</si>
  <si>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</si>
  <si>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</si>
  <si>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</si>
  <si>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</si>
  <si>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</si>
  <si>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</si>
  <si>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</si>
  <si>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</si>
  <si>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</si>
  <si>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</si>
  <si>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</si>
  <si>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</si>
  <si>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</si>
  <si>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</si>
  <si>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</si>
  <si>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</si>
  <si>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</si>
  <si>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</si>
  <si>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</si>
  <si>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</si>
  <si>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</si>
  <si>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</si>
  <si>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</si>
  <si>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</si>
  <si>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</si>
  <si>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</si>
  <si>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</si>
  <si>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</si>
  <si>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</si>
  <si>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</si>
  <si>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</si>
  <si>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</si>
  <si>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</si>
  <si>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</si>
  <si>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</si>
  <si>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</si>
  <si>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</si>
  <si>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</si>
  <si>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</si>
  <si>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</si>
  <si>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</si>
  <si>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</si>
  <si>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</si>
  <si>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</si>
  <si>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</si>
  <si>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</si>
  <si>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</si>
  <si>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</si>
  <si>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</si>
  <si>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</si>
  <si>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</si>
  <si>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</si>
  <si>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</si>
  <si>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</si>
  <si>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</si>
  <si>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</si>
  <si>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</si>
  <si>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</si>
  <si>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</si>
  <si>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</si>
  <si>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</si>
  <si>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</si>
  <si>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</si>
  <si>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</si>
  <si>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</si>
  <si>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</si>
  <si>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</si>
  <si>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</si>
  <si>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</si>
  <si>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</si>
  <si>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</si>
  <si>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</si>
  <si>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</si>
  <si>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</si>
  <si>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</si>
  <si>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</si>
  <si>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</si>
  <si>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</si>
  <si>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</si>
  <si>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</si>
  <si>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</si>
  <si>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</si>
  <si>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</si>
  <si>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</si>
  <si>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</si>
  <si>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</si>
  <si>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</si>
  <si>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</si>
  <si>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</si>
  <si>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</si>
  <si>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</si>
  <si>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</si>
  <si>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</si>
  <si>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</si>
  <si>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</si>
  <si>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</si>
  <si>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</si>
  <si>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</si>
  <si>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</si>
  <si>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</si>
  <si>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</si>
  <si>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</si>
  <si>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</si>
  <si>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</si>
  <si>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</si>
  <si>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</si>
  <si>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</si>
  <si>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</si>
  <si>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</si>
  <si>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</si>
  <si>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</si>
  <si>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</si>
  <si>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</si>
  <si>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</si>
  <si>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</si>
  <si>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</si>
  <si>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</si>
  <si>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</si>
  <si>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</si>
  <si>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</si>
  <si>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</si>
  <si>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</si>
  <si>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</si>
  <si>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</si>
  <si>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</si>
  <si>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</si>
  <si>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</si>
  <si>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</si>
  <si>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</si>
  <si>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</si>
  <si>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</si>
  <si>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</si>
  <si>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</si>
  <si>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</si>
  <si>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</si>
  <si>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</si>
  <si>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</si>
  <si>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</si>
  <si>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</si>
  <si>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</si>
  <si>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</si>
  <si>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</si>
  <si>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</si>
  <si>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</si>
  <si>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</si>
  <si>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</si>
  <si>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</si>
  <si>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</si>
  <si>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</si>
  <si>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</si>
  <si>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</si>
  <si>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</si>
  <si>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</si>
  <si>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</si>
  <si>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</si>
  <si>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</si>
  <si>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</si>
  <si>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</si>
  <si>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</si>
  <si>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</si>
  <si>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</si>
  <si>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</si>
  <si>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</si>
  <si>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</si>
  <si>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</si>
  <si>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</si>
  <si>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</si>
  <si>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</si>
  <si>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</si>
  <si>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</si>
  <si>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</si>
  <si>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</si>
  <si>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</si>
  <si>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</si>
  <si>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</si>
  <si>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</si>
  <si>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</si>
  <si>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</si>
  <si>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</si>
  <si>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</si>
  <si>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</si>
  <si>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</si>
  <si>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</si>
  <si>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</si>
  <si>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</si>
  <si>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</si>
  <si>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</si>
  <si>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</si>
  <si>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</si>
  <si>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</si>
  <si>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</si>
  <si>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</si>
  <si>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</si>
  <si>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</si>
  <si>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</si>
  <si>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</si>
  <si>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</si>
  <si>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</si>
  <si>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</si>
  <si>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</si>
  <si>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</si>
  <si>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</si>
  <si>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</si>
  <si>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</si>
  <si>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</si>
  <si>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</si>
  <si>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</si>
  <si>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</si>
  <si>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</si>
  <si>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</si>
  <si>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</si>
  <si>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</si>
  <si>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</si>
  <si>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</si>
  <si>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</si>
  <si>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</si>
  <si>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</si>
  <si>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</si>
  <si>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</si>
  <si>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</si>
  <si>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</si>
  <si>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</si>
  <si>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</si>
  <si>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</si>
  <si>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</si>
  <si>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</si>
  <si>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</si>
  <si>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</si>
  <si>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</si>
  <si>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</si>
  <si>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</si>
  <si>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</si>
  <si>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</si>
  <si>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</si>
  <si>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</si>
  <si>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</si>
  <si>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</si>
  <si>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</si>
  <si>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</si>
  <si>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</si>
  <si>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</si>
  <si>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</si>
  <si>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</si>
  <si>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</si>
  <si>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</si>
  <si>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</si>
  <si>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</si>
  <si>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</si>
  <si>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</si>
  <si>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</si>
  <si>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</si>
  <si>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</si>
  <si>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</si>
  <si>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</si>
  <si>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</si>
  <si>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</si>
  <si>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</si>
  <si>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</si>
  <si>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</si>
  <si>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</si>
  <si>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</si>
  <si>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</si>
  <si>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</si>
  <si>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</si>
  <si>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</si>
  <si>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</si>
  <si>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</si>
  <si>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</si>
  <si>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</si>
  <si>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</si>
  <si>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</si>
  <si>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</si>
  <si>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</si>
  <si>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</si>
  <si>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</si>
  <si>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</si>
  <si>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</si>
  <si>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</si>
  <si>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</si>
  <si>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</si>
  <si>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</si>
  <si>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</si>
  <si>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</si>
  <si>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</si>
  <si>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</si>
  <si>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</si>
  <si>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</si>
  <si>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</si>
  <si>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</si>
  <si>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</si>
  <si>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</si>
  <si>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</si>
  <si>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</si>
  <si>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</si>
  <si>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</si>
  <si>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</si>
  <si>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</si>
  <si>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</si>
  <si>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</si>
  <si>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</si>
  <si>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</si>
  <si>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</si>
  <si>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</si>
  <si>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</si>
  <si>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</si>
  <si>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</si>
  <si>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</si>
  <si>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</si>
  <si>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</si>
  <si>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</si>
  <si>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</si>
  <si>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</si>
  <si>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</si>
  <si>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</si>
  <si>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</si>
  <si>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</si>
  <si>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</si>
  <si>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</si>
  <si>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</si>
  <si>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</si>
  <si>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</si>
  <si>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</si>
  <si>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</si>
  <si>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</si>
  <si>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</si>
  <si>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</si>
  <si>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</si>
  <si>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</si>
  <si>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</si>
  <si>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</si>
  <si>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</si>
  <si>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</si>
  <si>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</si>
  <si>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</si>
  <si>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</si>
  <si>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</si>
  <si>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</si>
  <si>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</si>
  <si>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</si>
  <si>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</si>
  <si>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</si>
  <si>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</si>
  <si>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</si>
  <si>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</si>
  <si>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</si>
  <si>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</si>
  <si>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</si>
  <si>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</si>
  <si>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</si>
  <si>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</si>
  <si>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</si>
  <si>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</si>
  <si>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</si>
  <si>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</si>
  <si>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</si>
  <si>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</si>
  <si>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</si>
  <si>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</si>
  <si>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</si>
  <si>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</si>
  <si>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</si>
  <si>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</si>
  <si>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</si>
  <si>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</si>
  <si>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</si>
  <si>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</si>
  <si>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</si>
  <si>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</si>
  <si>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</si>
  <si>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</si>
  <si>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</si>
  <si>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</si>
  <si>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</si>
  <si>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</si>
  <si>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</si>
  <si>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</si>
  <si>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</si>
  <si>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</si>
  <si>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</si>
  <si>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</si>
  <si>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</si>
  <si>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</si>
  <si>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</si>
  <si>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</si>
  <si>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</si>
  <si>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</si>
  <si>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</si>
  <si>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</si>
  <si>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</si>
  <si>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</si>
  <si>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</si>
  <si>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</si>
  <si>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</si>
  <si>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</si>
  <si>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</si>
  <si>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</si>
  <si>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</si>
  <si>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</si>
  <si>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</si>
  <si>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</si>
  <si>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</si>
  <si>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</si>
  <si>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</si>
  <si>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</si>
  <si>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</si>
  <si>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</si>
  <si>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</si>
  <si>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</si>
  <si>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</si>
  <si>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</si>
  <si>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</si>
  <si>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</si>
  <si>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</si>
  <si>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</si>
  <si>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</si>
  <si>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</si>
  <si>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</si>
  <si>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</si>
  <si>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</si>
  <si>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</si>
  <si>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</si>
  <si>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</si>
  <si>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</si>
  <si>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</si>
  <si>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</si>
  <si>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</si>
  <si>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</si>
  <si>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</si>
  <si>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</si>
  <si>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</si>
  <si>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</si>
  <si>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</si>
  <si>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</si>
  <si>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</si>
  <si>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</si>
  <si>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</si>
  <si>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</si>
  <si>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</si>
  <si>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</si>
  <si>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</si>
  <si>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</si>
  <si>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</si>
  <si>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</si>
  <si>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</si>
  <si>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</si>
  <si>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</si>
  <si>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</si>
  <si>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</si>
  <si>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</si>
  <si>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</si>
  <si>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</si>
  <si>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</si>
  <si>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</si>
  <si>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</si>
  <si>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</si>
  <si>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</si>
  <si>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</si>
  <si>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</si>
  <si>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</si>
  <si>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</si>
  <si>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</si>
  <si>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</si>
  <si>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</si>
  <si>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</si>
  <si>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</si>
  <si>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</si>
  <si>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</si>
  <si>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</si>
  <si>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</si>
  <si>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</si>
  <si>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</si>
  <si>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</si>
  <si>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</si>
  <si>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</si>
  <si>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</si>
  <si>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</si>
  <si>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</si>
  <si>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</si>
  <si>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</si>
  <si>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</si>
  <si>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</si>
  <si>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</si>
  <si>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</si>
  <si>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</si>
  <si>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</si>
  <si>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</si>
  <si>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</si>
  <si>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</si>
  <si>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</si>
  <si>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</si>
  <si>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</si>
  <si>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</si>
  <si>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</si>
  <si>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</si>
  <si>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</si>
  <si>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</si>
  <si>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</si>
  <si>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</si>
  <si>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</si>
  <si>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</si>
  <si>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</si>
  <si>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</si>
  <si>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</si>
  <si>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</si>
  <si>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</si>
  <si>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</si>
  <si>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</si>
  <si>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</si>
  <si>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</si>
  <si>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</si>
  <si>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</si>
  <si>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</si>
  <si>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</si>
  <si>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</si>
  <si>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</si>
  <si>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</si>
  <si>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</si>
  <si>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</si>
  <si>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</si>
  <si>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</si>
  <si>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</si>
  <si>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</si>
  <si>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</si>
  <si>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</si>
  <si>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</si>
  <si>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</si>
  <si>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</si>
  <si>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</si>
  <si>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</si>
  <si>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</si>
  <si>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</si>
  <si>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</si>
  <si>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</si>
  <si>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</si>
  <si>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</si>
  <si>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</si>
  <si>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</si>
  <si>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</si>
  <si>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</si>
  <si>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</si>
  <si>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</si>
  <si>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</si>
  <si>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</si>
  <si>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</si>
  <si>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</si>
  <si>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</si>
  <si>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</si>
  <si>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</si>
  <si>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</si>
  <si>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</si>
  <si>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</si>
  <si>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</si>
  <si>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</si>
  <si>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</si>
  <si>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</si>
  <si>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</si>
  <si>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</si>
  <si>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</si>
  <si>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</si>
  <si>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</si>
  <si>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</si>
  <si>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</si>
  <si>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</si>
  <si>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</si>
  <si>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</si>
  <si>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</si>
  <si>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</si>
  <si>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</si>
  <si>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</si>
  <si>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</si>
  <si>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</si>
  <si>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</si>
  <si>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</si>
  <si>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</si>
  <si>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</si>
  <si>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</si>
  <si>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</si>
  <si>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</si>
  <si>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</si>
  <si>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</si>
  <si>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</si>
  <si>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</si>
  <si>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</si>
  <si>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</si>
  <si>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</si>
  <si>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</si>
  <si>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</si>
  <si>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</si>
  <si>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</si>
  <si>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</si>
  <si>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</si>
  <si>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</si>
  <si>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</si>
  <si>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</si>
  <si>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</si>
  <si>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</si>
  <si>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</si>
  <si>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</si>
  <si>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</si>
  <si>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</si>
  <si>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</si>
  <si>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</si>
  <si>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</si>
  <si>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</si>
  <si>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</si>
  <si>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</si>
  <si>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</si>
  <si>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</si>
  <si>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</si>
  <si>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</si>
  <si>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</si>
  <si>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</si>
  <si>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</si>
  <si>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</si>
  <si>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</si>
  <si>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</si>
  <si>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</si>
  <si>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</si>
  <si>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</si>
  <si>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</si>
  <si>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</si>
  <si>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</si>
  <si>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</si>
  <si>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</si>
  <si>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</si>
  <si>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</si>
  <si>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</si>
  <si>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</si>
  <si>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</si>
  <si>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</si>
  <si>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</si>
  <si>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</si>
  <si>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</si>
  <si>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</si>
  <si>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</si>
  <si>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</si>
  <si>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</si>
  <si>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</si>
  <si>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</si>
  <si>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</si>
  <si>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</si>
  <si>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</si>
  <si>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</si>
  <si>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</si>
  <si>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</si>
  <si>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</si>
  <si>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</si>
  <si>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</si>
  <si>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</si>
  <si>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</si>
  <si>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</si>
  <si>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</si>
  <si>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</si>
  <si>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</si>
  <si>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</si>
  <si>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</si>
  <si>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</si>
  <si>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</si>
  <si>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</si>
  <si>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</si>
  <si>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</si>
  <si>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</si>
  <si>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</si>
  <si>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</si>
  <si>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</si>
  <si>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</si>
  <si>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</si>
  <si>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</si>
  <si>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</si>
  <si>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</si>
  <si>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</si>
  <si>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</si>
  <si>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</si>
  <si>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</si>
  <si>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</si>
  <si>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</si>
  <si>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</si>
  <si>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</si>
  <si>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</si>
  <si>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</si>
  <si>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</si>
  <si>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</si>
  <si>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</si>
  <si>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</si>
  <si>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</si>
  <si>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</si>
  <si>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</si>
  <si>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</si>
  <si>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</si>
  <si>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</si>
  <si>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</si>
  <si>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</si>
  <si>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</si>
  <si>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</si>
  <si>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</si>
  <si>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</si>
  <si>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</si>
  <si>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</si>
  <si>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</si>
  <si>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</si>
  <si>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</si>
  <si>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</si>
  <si>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</si>
  <si>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</si>
  <si>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</si>
  <si>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</si>
  <si>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</si>
  <si>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</si>
  <si>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</si>
  <si>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</si>
  <si>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</si>
  <si>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</si>
  <si>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</si>
  <si>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</si>
  <si>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</si>
  <si>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</si>
  <si>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</si>
  <si>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</si>
  <si>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</si>
  <si>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</si>
  <si>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</si>
  <si>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</si>
  <si>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</si>
  <si>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</si>
  <si>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</si>
  <si>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</si>
  <si>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</si>
  <si>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</si>
  <si>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</si>
  <si>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</si>
  <si>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</si>
  <si>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</si>
  <si>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</si>
  <si>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</si>
  <si>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</si>
  <si>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</si>
  <si>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</si>
  <si>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</si>
  <si>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</si>
  <si>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</si>
  <si>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</si>
  <si>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</si>
  <si>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</si>
  <si>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</si>
  <si>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</si>
  <si>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</si>
  <si>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</si>
  <si>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</si>
  <si>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</si>
  <si>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</si>
  <si>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</si>
  <si>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</si>
  <si>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</si>
  <si>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</si>
  <si>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</si>
  <si>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</si>
  <si>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</si>
  <si>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</si>
  <si>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</si>
  <si>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</si>
  <si>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</si>
  <si>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</si>
  <si>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</si>
  <si>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</si>
  <si>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</si>
  <si>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</si>
  <si>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</si>
  <si>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</si>
  <si>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</si>
  <si>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</si>
  <si>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</si>
  <si>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</si>
  <si>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</si>
  <si>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</si>
  <si>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</si>
  <si>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</si>
  <si>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</si>
  <si>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</si>
  <si>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</si>
  <si>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</si>
  <si>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</si>
  <si>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</si>
  <si>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</si>
  <si>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</si>
  <si>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</si>
  <si>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</si>
  <si>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</si>
  <si>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</si>
  <si>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</si>
  <si>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</si>
  <si>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</si>
  <si>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</si>
  <si>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</si>
  <si>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</si>
  <si>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</si>
  <si>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</si>
  <si>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</si>
  <si>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</si>
  <si>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</si>
  <si>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</si>
  <si>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</si>
  <si>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</si>
  <si>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</si>
  <si>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</si>
  <si>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</si>
  <si>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</si>
  <si>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</si>
  <si>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</si>
  <si>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</si>
  <si>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</si>
  <si>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</si>
  <si>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</si>
  <si>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</si>
  <si>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</si>
  <si>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</si>
  <si>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</si>
  <si>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</si>
  <si>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</si>
  <si>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</si>
  <si>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</si>
  <si>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</si>
  <si>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</si>
  <si>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</si>
  <si>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</si>
  <si>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</si>
  <si>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</si>
  <si>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</si>
  <si>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</si>
  <si>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</si>
  <si>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</si>
  <si>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</si>
  <si>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</si>
  <si>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</si>
  <si>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</si>
  <si>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</si>
  <si>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</si>
  <si>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</si>
  <si>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</si>
  <si>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</si>
  <si>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</si>
  <si>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</si>
  <si>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</si>
  <si>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</si>
  <si>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</si>
  <si>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</si>
  <si>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</si>
  <si>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</si>
  <si>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</si>
  <si>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</si>
  <si>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</si>
  <si>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</si>
  <si>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</si>
  <si>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</si>
  <si>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</si>
  <si>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</si>
  <si>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</si>
  <si>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</si>
  <si>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</si>
  <si>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</si>
  <si>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</si>
  <si>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</si>
  <si>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</si>
  <si>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</si>
  <si>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</si>
  <si>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</si>
  <si>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</si>
  <si>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</si>
  <si>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</si>
  <si>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</si>
  <si>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</si>
  <si>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</si>
  <si>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</si>
  <si>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</si>
  <si>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</si>
  <si>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</si>
  <si>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</si>
  <si>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</si>
  <si>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</si>
  <si>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</si>
  <si>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</si>
  <si>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</si>
  <si>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</si>
  <si>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</si>
  <si>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</si>
  <si>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</si>
  <si>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</si>
  <si>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</si>
  <si>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</si>
  <si>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</si>
  <si>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</si>
  <si>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</si>
  <si>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</si>
  <si>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</si>
  <si>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</si>
  <si>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</si>
  <si>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</si>
  <si>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</si>
  <si>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</si>
  <si>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</si>
  <si>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</si>
  <si>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</si>
  <si>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</si>
  <si>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</si>
  <si>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</si>
  <si>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</si>
  <si>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</si>
  <si>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</si>
  <si>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</si>
  <si>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</si>
  <si>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</si>
  <si>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</si>
  <si>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</si>
  <si>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</si>
  <si>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</si>
  <si>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</si>
  <si>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</si>
  <si>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</si>
  <si>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</si>
  <si>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</si>
  <si>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</si>
  <si>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</si>
  <si>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</si>
  <si>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</si>
  <si>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</si>
  <si>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</si>
  <si>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</si>
  <si>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</si>
  <si>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</si>
  <si>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</si>
  <si>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</si>
  <si>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</si>
  <si>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</si>
  <si>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</si>
  <si>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</si>
  <si>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</si>
  <si>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</si>
  <si>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</si>
  <si>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</si>
  <si>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</si>
  <si>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</si>
  <si>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</si>
  <si>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</si>
  <si>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</si>
  <si>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</si>
  <si>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</si>
  <si>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</si>
  <si>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</si>
  <si>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</si>
  <si>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</si>
  <si>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</si>
  <si>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</si>
  <si>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</si>
  <si>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</si>
  <si>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</si>
  <si>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</si>
  <si>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</si>
  <si>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</si>
  <si>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</si>
  <si>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</si>
  <si>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</si>
  <si>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</si>
  <si>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</si>
  <si>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</si>
  <si>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</si>
  <si>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</si>
  <si>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</si>
  <si>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</si>
  <si>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</si>
  <si>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</si>
  <si>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</si>
  <si>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</si>
  <si>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</si>
  <si>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</si>
  <si>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</si>
  <si>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</si>
  <si>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</si>
  <si>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</si>
  <si>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</si>
  <si>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</si>
  <si>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</si>
  <si>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</si>
  <si>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</si>
  <si>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</si>
  <si>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</si>
  <si>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</si>
  <si>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</si>
  <si>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</si>
  <si>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</si>
  <si>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</si>
  <si>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</si>
  <si>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</si>
  <si>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</si>
  <si>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</si>
  <si>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</si>
  <si>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</si>
  <si>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</si>
  <si>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</si>
  <si>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</si>
  <si>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</si>
  <si>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</si>
  <si>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</si>
  <si>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</si>
  <si>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</si>
  <si>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</si>
  <si>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</si>
  <si>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</si>
  <si>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</si>
  <si>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</si>
  <si>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</si>
  <si>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</si>
  <si>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</si>
  <si>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</si>
  <si>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</si>
  <si>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</si>
  <si>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</si>
  <si>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</si>
  <si>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</si>
  <si>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</si>
  <si>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</si>
  <si>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</si>
  <si>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</si>
  <si>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</si>
  <si>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</si>
  <si>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</si>
  <si>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</si>
  <si>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</si>
  <si>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</si>
  <si>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</si>
  <si>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</si>
  <si>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</si>
  <si>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</si>
  <si>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</si>
  <si>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</si>
  <si>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</si>
  <si>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</si>
  <si>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</si>
  <si>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</si>
  <si>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</si>
  <si>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</si>
  <si>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</si>
  <si>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</si>
  <si>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</si>
  <si>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</si>
  <si>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</si>
  <si>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</si>
  <si>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</si>
  <si>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</si>
  <si>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</si>
  <si>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</si>
  <si>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</si>
  <si>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</si>
  <si>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</si>
  <si>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</si>
  <si>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</si>
  <si>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</si>
  <si>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</si>
  <si>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</si>
  <si>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</si>
  <si>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</si>
  <si>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</si>
  <si>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</si>
  <si>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</si>
  <si>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</si>
  <si>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</si>
  <si>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</si>
  <si>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</si>
  <si>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</si>
  <si>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</si>
  <si>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</si>
  <si>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</si>
  <si>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</si>
  <si>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</si>
  <si>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</si>
  <si>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</si>
  <si>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</si>
  <si>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</si>
  <si>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</si>
  <si>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</si>
  <si>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</si>
  <si>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</si>
  <si>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</si>
  <si>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</si>
  <si>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</si>
  <si>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</si>
  <si>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</si>
  <si>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</si>
  <si>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</si>
  <si>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</si>
  <si>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</si>
  <si>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</si>
  <si>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</si>
  <si>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</si>
  <si>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</si>
  <si>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</si>
  <si>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</si>
  <si>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</si>
  <si>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</si>
  <si>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</si>
  <si>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</si>
  <si>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</si>
  <si>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</si>
  <si>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</si>
  <si>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</si>
  <si>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</si>
  <si>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</si>
  <si>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</si>
  <si>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</si>
  <si>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</si>
  <si>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</si>
  <si>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</si>
  <si>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</si>
  <si>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</si>
  <si>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</si>
  <si>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</si>
  <si>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</si>
  <si>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</si>
  <si>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</si>
  <si>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</si>
  <si>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</si>
  <si>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</si>
  <si>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</si>
  <si>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</si>
  <si>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</si>
  <si>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</si>
  <si>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</si>
  <si>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</si>
  <si>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</si>
  <si>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</si>
  <si>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</si>
  <si>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</si>
  <si>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</si>
  <si>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</si>
  <si>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</si>
  <si>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</si>
  <si>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</si>
  <si>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</si>
  <si>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</si>
  <si>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</si>
  <si>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</si>
  <si>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</si>
  <si>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</si>
  <si>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</si>
  <si>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</si>
  <si>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</si>
  <si>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</si>
  <si>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</si>
  <si>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</si>
  <si>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</si>
  <si>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</si>
  <si>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</si>
  <si>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</si>
  <si>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</si>
  <si>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</si>
  <si>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</si>
  <si>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</si>
  <si>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</si>
  <si>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</si>
  <si>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</si>
  <si>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</si>
  <si>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</si>
  <si>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</si>
  <si>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</si>
  <si>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</si>
  <si>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</si>
  <si>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</si>
  <si>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</si>
  <si>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</si>
  <si>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</si>
  <si>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</si>
  <si>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</si>
  <si>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</si>
  <si>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</si>
  <si>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</si>
  <si>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</si>
  <si>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</si>
  <si>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</si>
  <si>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</si>
  <si>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</si>
  <si>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</si>
  <si>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</si>
  <si>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</si>
  <si>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</si>
  <si>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</si>
  <si>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</si>
  <si>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</si>
  <si>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</si>
  <si>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</si>
  <si>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</si>
  <si>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</si>
  <si>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</si>
  <si>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</si>
  <si>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</si>
  <si>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</si>
  <si>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</si>
  <si>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</si>
  <si>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</si>
  <si>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</si>
  <si>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</si>
  <si>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</si>
  <si>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</si>
  <si>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</si>
  <si>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</si>
  <si>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</si>
  <si>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</si>
  <si>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</si>
  <si>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</si>
  <si>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</si>
  <si>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</si>
  <si>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</si>
  <si>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</si>
  <si>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</si>
  <si>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</si>
  <si>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</si>
  <si>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</si>
  <si>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</si>
  <si>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</si>
  <si>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</si>
  <si>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</si>
  <si>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</si>
  <si>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</si>
  <si>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</si>
  <si>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</si>
  <si>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</si>
  <si>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</si>
  <si>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</si>
  <si>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</si>
  <si>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</si>
  <si>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</si>
  <si>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</si>
  <si>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</si>
  <si>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</si>
  <si>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</si>
  <si>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</si>
  <si>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</si>
  <si>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</si>
  <si>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</si>
  <si>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</si>
  <si>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</si>
  <si>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</si>
  <si>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</si>
  <si>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</si>
  <si>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</si>
  <si>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</si>
  <si>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</si>
  <si>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</si>
  <si>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</si>
  <si>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</si>
  <si>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</si>
  <si>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</si>
  <si>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</si>
  <si>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</si>
  <si>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</si>
  <si>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</si>
  <si>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</si>
  <si>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</si>
  <si>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</si>
  <si>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</si>
  <si>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</si>
  <si>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</si>
  <si>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</si>
  <si>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</si>
  <si>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</si>
  <si>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</si>
  <si>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</si>
  <si>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</si>
  <si>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</si>
  <si>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</si>
  <si>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</si>
  <si>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</si>
  <si>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</si>
  <si>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</si>
  <si>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</si>
  <si>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</si>
  <si>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</si>
  <si>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</si>
  <si>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</si>
  <si>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</si>
  <si>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</si>
  <si>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</si>
  <si>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</si>
  <si>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</si>
  <si>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</si>
  <si>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</si>
  <si>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</si>
  <si>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</si>
  <si>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</si>
  <si>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</si>
  <si>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</si>
  <si>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</si>
  <si>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</si>
  <si>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</si>
  <si>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</si>
  <si>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</si>
  <si>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</si>
  <si>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</si>
  <si>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</si>
  <si>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</si>
  <si>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</si>
  <si>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</si>
  <si>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</si>
  <si>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</si>
  <si>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</si>
  <si>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</si>
  <si>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</si>
  <si>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</si>
  <si>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</si>
  <si>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</si>
  <si>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</si>
  <si>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</si>
  <si>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</si>
  <si>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</si>
  <si>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</si>
  <si>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</si>
  <si>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</si>
  <si>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</si>
  <si>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</si>
  <si>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</si>
  <si>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</si>
  <si>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</si>
  <si>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</si>
  <si>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</si>
  <si>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</si>
  <si>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</si>
  <si>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</si>
  <si>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</si>
  <si>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</si>
  <si>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</si>
  <si>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</si>
  <si>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</si>
  <si>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</si>
  <si>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</si>
  <si>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</si>
  <si>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</si>
  <si>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</si>
  <si>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</si>
  <si>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</si>
  <si>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</si>
  <si>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</si>
  <si>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</si>
  <si>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</si>
  <si>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</si>
  <si>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</si>
  <si>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</si>
  <si>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</si>
  <si>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</si>
  <si>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</si>
  <si>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</si>
  <si>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</si>
  <si>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</si>
  <si>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</si>
  <si>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</si>
  <si>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</si>
  <si>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</si>
  <si>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</si>
  <si>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</si>
  <si>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</si>
  <si>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</si>
  <si>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</si>
  <si>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</si>
  <si>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</si>
  <si>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</si>
  <si>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</si>
  <si>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</si>
  <si>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</si>
  <si>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</si>
  <si>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</si>
  <si>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</si>
  <si>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</si>
  <si>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</si>
  <si>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</si>
  <si>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</si>
  <si>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</si>
  <si>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</si>
  <si>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</si>
  <si>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</si>
  <si>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</si>
  <si>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</si>
  <si>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</si>
  <si>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</si>
  <si>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</si>
  <si>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</si>
  <si>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</si>
  <si>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</si>
  <si>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</si>
  <si>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</si>
  <si>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</si>
  <si>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</si>
  <si>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</si>
  <si>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</si>
  <si>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</si>
  <si>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</si>
  <si>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</si>
  <si>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</si>
  <si>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</si>
  <si>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</si>
  <si>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</si>
  <si>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</si>
  <si>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</si>
  <si>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</si>
  <si>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</si>
  <si>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</si>
  <si>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</si>
  <si>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</si>
  <si>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</si>
  <si>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</si>
  <si>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</si>
  <si>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</si>
  <si>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</si>
  <si>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</si>
  <si>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</si>
  <si>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</si>
  <si>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</si>
  <si>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</si>
  <si>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</si>
  <si>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</si>
  <si>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</si>
  <si>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</si>
  <si>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</si>
  <si>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</si>
  <si>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</si>
  <si>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</si>
  <si>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</si>
  <si>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</si>
  <si>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</si>
  <si>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</si>
  <si>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</si>
  <si>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</si>
  <si>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</si>
  <si>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</si>
  <si>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</si>
  <si>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</si>
  <si>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</si>
  <si>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</si>
  <si>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</si>
  <si>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</si>
  <si>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</si>
  <si>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</si>
  <si>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</si>
  <si>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</si>
  <si>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</si>
  <si>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</si>
  <si>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</si>
  <si>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</si>
  <si>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</si>
  <si>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</si>
  <si>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</si>
  <si>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</si>
  <si>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</si>
  <si>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</si>
  <si>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</si>
  <si>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</si>
  <si>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</si>
  <si>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</si>
  <si>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</si>
  <si>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</si>
  <si>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</si>
  <si>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</si>
  <si>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</si>
  <si>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</si>
  <si>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</si>
  <si>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</si>
  <si>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</si>
  <si>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</si>
  <si>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</si>
  <si>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</si>
  <si>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</si>
  <si>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</si>
  <si>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</si>
  <si>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</si>
  <si>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</si>
  <si>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</si>
  <si>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</si>
  <si>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</si>
  <si>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</si>
  <si>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</si>
  <si>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</si>
  <si>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</si>
  <si>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</si>
  <si>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</si>
  <si>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</si>
  <si>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</si>
  <si>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</si>
  <si>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</si>
  <si>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</si>
  <si>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</si>
  <si>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</si>
  <si>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</si>
  <si>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</si>
  <si>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</si>
  <si>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</si>
  <si>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</si>
  <si>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</si>
  <si>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</si>
  <si>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</si>
  <si>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</si>
  <si>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</si>
  <si>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</si>
  <si>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</si>
  <si>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</si>
  <si>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</si>
  <si>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</si>
  <si>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</si>
  <si>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</si>
  <si>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</si>
  <si>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</si>
  <si>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</si>
  <si>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</si>
  <si>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</si>
  <si>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</si>
  <si>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</si>
  <si>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</si>
  <si>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</si>
  <si>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</si>
  <si>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</si>
  <si>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</si>
  <si>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</si>
  <si>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</si>
  <si>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</si>
  <si>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</si>
  <si>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</si>
  <si>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</si>
  <si>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</si>
  <si>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</si>
  <si>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</si>
  <si>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</si>
  <si>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</si>
  <si>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</si>
  <si>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</si>
  <si>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</si>
  <si>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</si>
  <si>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</si>
  <si>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</si>
  <si>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</si>
  <si>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</si>
  <si>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</si>
  <si>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</si>
  <si>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</si>
  <si>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</si>
  <si>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</si>
  <si>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</si>
  <si>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</si>
  <si>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</si>
  <si>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</si>
  <si>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</si>
  <si>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</si>
  <si>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</si>
  <si>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</si>
  <si>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</si>
  <si>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</si>
  <si>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</si>
  <si>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</si>
  <si>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</si>
  <si>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</si>
  <si>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</si>
  <si>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</si>
  <si>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</si>
  <si>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</si>
  <si>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</si>
  <si>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</si>
  <si>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</si>
  <si>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</si>
  <si>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</si>
  <si>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</si>
  <si>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</si>
  <si>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</si>
  <si>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</si>
  <si>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</si>
  <si>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</si>
  <si>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</si>
  <si>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</si>
  <si>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</si>
  <si>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</si>
  <si>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</si>
  <si>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</si>
  <si>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</si>
  <si>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</si>
  <si>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</si>
  <si>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</si>
  <si>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</si>
  <si>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</si>
  <si>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</si>
  <si>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</si>
  <si>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</si>
  <si>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</si>
  <si>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</si>
  <si>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</si>
  <si>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</si>
  <si>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</si>
  <si>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</si>
  <si>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</si>
  <si>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</si>
  <si>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</si>
  <si>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</si>
  <si>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</si>
  <si>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</si>
  <si>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</si>
  <si>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</si>
  <si>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</si>
  <si>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</si>
  <si>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</si>
  <si>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</si>
  <si>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</si>
  <si>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</si>
  <si>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</si>
  <si>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</si>
  <si>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</si>
  <si>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</si>
  <si>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</si>
  <si>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</si>
  <si>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</si>
  <si>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</si>
  <si>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</si>
  <si>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</si>
  <si>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</si>
  <si>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</si>
  <si>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</si>
  <si>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</si>
  <si>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</si>
  <si>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</si>
  <si>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</si>
  <si>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</si>
  <si>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</si>
  <si>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</si>
  <si>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</si>
  <si>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</si>
  <si>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</si>
  <si>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</si>
  <si>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</si>
  <si>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</si>
  <si>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</si>
  <si>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</si>
  <si>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</si>
  <si>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</si>
  <si>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</si>
  <si>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</si>
  <si>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</si>
  <si>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</si>
  <si>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</si>
  <si>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</si>
  <si>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</si>
  <si>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</si>
  <si>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</si>
  <si>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</si>
  <si>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</si>
  <si>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</si>
  <si>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</si>
  <si>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</si>
  <si>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</si>
  <si>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</si>
  <si>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</si>
  <si>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</si>
  <si>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</si>
  <si>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</si>
  <si>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</si>
  <si>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</si>
  <si>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</si>
  <si>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</si>
  <si>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</si>
  <si>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</si>
  <si>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</si>
  <si>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</si>
  <si>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</si>
  <si>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</si>
  <si>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</si>
  <si>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</si>
  <si>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</si>
  <si>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</si>
  <si>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</si>
  <si>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</si>
  <si>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</si>
  <si>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</si>
  <si>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</si>
  <si>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</si>
  <si>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</si>
  <si>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</si>
  <si>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</si>
  <si>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</si>
  <si>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</si>
  <si>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</si>
  <si>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</si>
  <si>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</si>
  <si>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</si>
  <si>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</si>
  <si>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</si>
  <si>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</si>
  <si>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</si>
  <si>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</si>
  <si>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</si>
  <si>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</si>
  <si>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</si>
  <si>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</si>
  <si>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</si>
  <si>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</si>
  <si>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</si>
  <si>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</si>
  <si>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</si>
  <si>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</si>
  <si>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</si>
  <si>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</si>
  <si>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</si>
  <si>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</si>
  <si>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</si>
  <si>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</si>
  <si>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</si>
  <si>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</si>
  <si>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</si>
  <si>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</si>
  <si>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</si>
  <si>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</si>
  <si>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</si>
  <si>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</si>
  <si>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</si>
  <si>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</si>
  <si>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</si>
  <si>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</si>
  <si>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</si>
  <si>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</si>
  <si>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</si>
  <si>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</si>
  <si>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</si>
  <si>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</si>
  <si>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</si>
  <si>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</si>
  <si>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</si>
  <si>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</si>
  <si>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</si>
  <si>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</si>
  <si>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</si>
  <si>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</si>
  <si>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</si>
  <si>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</si>
  <si>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</si>
  <si>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</si>
  <si>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</si>
  <si>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</si>
  <si>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</si>
  <si>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</si>
  <si>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</si>
  <si>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</si>
  <si>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</si>
  <si>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</si>
  <si>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</si>
  <si>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</si>
  <si>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</si>
  <si>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</si>
  <si>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</si>
  <si>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</si>
  <si>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</si>
  <si>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</si>
  <si>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</si>
  <si>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</si>
  <si>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</si>
  <si>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</si>
  <si>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</si>
  <si>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</si>
  <si>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</si>
  <si>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</si>
  <si>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</si>
  <si>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</si>
  <si>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</si>
  <si>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</si>
  <si>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</si>
  <si>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</si>
  <si>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</si>
  <si>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</si>
  <si>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</si>
  <si>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</si>
  <si>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</si>
  <si>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</si>
  <si>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</si>
  <si>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</si>
  <si>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</si>
  <si>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</si>
  <si>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</si>
  <si>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</si>
  <si>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</si>
  <si>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</si>
  <si>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</si>
  <si>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</si>
  <si>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</si>
  <si>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</si>
  <si>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</si>
  <si>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</si>
  <si>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</si>
  <si>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</si>
  <si>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</si>
  <si>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</si>
  <si>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</si>
  <si>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</si>
  <si>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</si>
  <si>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</si>
  <si>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</si>
  <si>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</si>
  <si>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</si>
  <si>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</si>
  <si>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</si>
  <si>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</si>
  <si>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</si>
  <si>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</si>
  <si>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</si>
  <si>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</si>
  <si>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</si>
  <si>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</si>
  <si>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</si>
  <si>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</si>
  <si>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</si>
  <si>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</si>
  <si>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</si>
  <si>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</si>
  <si>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</si>
  <si>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</si>
  <si>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</si>
  <si>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</si>
  <si>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</si>
  <si>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</si>
  <si>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</si>
  <si>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</si>
  <si>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</si>
  <si>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</si>
  <si>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</si>
  <si>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</si>
  <si>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</si>
  <si>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</si>
  <si>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</si>
  <si>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</si>
  <si>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</si>
  <si>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</si>
  <si>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</si>
  <si>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</si>
  <si>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</si>
  <si>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</si>
  <si>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</si>
  <si>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</si>
  <si>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</si>
  <si>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</si>
  <si>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</si>
  <si>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</si>
  <si>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</si>
  <si>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</si>
  <si>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</si>
  <si>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</si>
  <si>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</si>
  <si>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</si>
  <si>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</si>
  <si>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</si>
  <si>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</si>
  <si>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</si>
  <si>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</si>
  <si>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</si>
  <si>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</si>
  <si>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</si>
  <si>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</si>
  <si>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</si>
  <si>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</si>
  <si>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</si>
  <si>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</si>
  <si>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</si>
  <si>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</si>
  <si>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</si>
  <si>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</si>
  <si>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</si>
  <si>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</si>
  <si>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</si>
  <si>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</si>
  <si>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</si>
  <si>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</si>
  <si>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</si>
  <si>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</si>
  <si>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</si>
  <si>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</si>
  <si>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</si>
  <si>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</si>
  <si>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</si>
  <si>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</si>
  <si>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</si>
  <si>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</si>
  <si>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</si>
  <si>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</si>
  <si>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</si>
  <si>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</si>
  <si>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</si>
  <si>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</si>
  <si>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</si>
  <si>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</si>
  <si>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</si>
  <si>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</si>
  <si>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</si>
  <si>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</si>
  <si>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</si>
  <si>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</si>
  <si>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</si>
  <si>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</si>
  <si>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</si>
  <si>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</si>
  <si>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</si>
  <si>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</si>
  <si>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</si>
  <si>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</si>
  <si>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</si>
  <si>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</si>
  <si>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</si>
  <si>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</si>
  <si>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</si>
  <si>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</si>
  <si>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</si>
  <si>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</si>
  <si>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</si>
  <si>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</si>
  <si>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</si>
  <si>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</si>
  <si>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</si>
  <si>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</si>
  <si>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</si>
  <si>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</si>
  <si>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</si>
  <si>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</si>
  <si>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</si>
  <si>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</si>
  <si>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</si>
  <si>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</si>
  <si>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</si>
  <si>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</si>
  <si>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</si>
  <si>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</si>
  <si>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</si>
  <si>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</si>
  <si>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</si>
  <si>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</si>
  <si>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</si>
  <si>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</si>
  <si>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</si>
  <si>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</si>
  <si>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</si>
  <si>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</si>
  <si>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</si>
  <si>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</si>
  <si>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</si>
  <si>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</si>
  <si>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</si>
  <si>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</si>
  <si>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</si>
  <si>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</si>
  <si>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</si>
  <si>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</si>
  <si>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</si>
  <si>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</si>
  <si>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</si>
  <si>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</si>
  <si>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</si>
  <si>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</si>
  <si>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</si>
  <si>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</si>
  <si>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</si>
  <si>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</si>
  <si>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</si>
  <si>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</si>
  <si>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</si>
  <si>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</si>
  <si>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</si>
  <si>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</si>
  <si>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</si>
  <si>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</si>
  <si>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</si>
  <si>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</si>
  <si>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</si>
  <si>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</si>
  <si>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</si>
  <si>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</si>
  <si>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</si>
  <si>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</si>
  <si>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</si>
  <si>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</si>
  <si>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</si>
  <si>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</si>
  <si>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</si>
  <si>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</si>
  <si>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</si>
  <si>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</si>
  <si>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</si>
  <si>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</si>
  <si>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</si>
  <si>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</si>
  <si>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</si>
  <si>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</si>
  <si>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</si>
  <si>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</si>
  <si>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</si>
  <si>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</si>
  <si>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</si>
  <si>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</si>
  <si>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</si>
  <si>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</si>
  <si>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</si>
  <si>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</si>
  <si>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</si>
  <si>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</si>
  <si>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</si>
  <si>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</si>
  <si>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</si>
  <si>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</si>
  <si>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</si>
  <si>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</si>
  <si>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</si>
  <si>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</si>
  <si>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</si>
  <si>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</si>
  <si>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</si>
  <si>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</si>
  <si>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</si>
  <si>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</si>
  <si>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</si>
  <si>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</si>
  <si>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</si>
  <si>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</si>
  <si>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</si>
  <si>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</si>
  <si>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</si>
  <si>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</si>
  <si>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</si>
  <si>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</si>
  <si>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</si>
  <si>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</si>
  <si>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</si>
  <si>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</si>
  <si>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</si>
  <si>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</si>
  <si>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</si>
  <si>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</si>
  <si>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</si>
  <si>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</si>
  <si>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</si>
  <si>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</si>
  <si>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</si>
  <si>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</si>
  <si>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</si>
  <si>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</si>
  <si>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</si>
  <si>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</si>
  <si>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</si>
  <si>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</si>
  <si>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</si>
  <si>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</si>
  <si>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</si>
  <si>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</si>
  <si>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</si>
  <si>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</si>
  <si>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</si>
  <si>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</si>
  <si>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</si>
  <si>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</si>
  <si>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</si>
  <si>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</si>
  <si>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</si>
  <si>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</si>
  <si>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</si>
  <si>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</si>
  <si>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</si>
  <si>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</si>
  <si>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</si>
  <si>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</si>
  <si>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</si>
  <si>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</si>
  <si>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</si>
  <si>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</si>
  <si>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</si>
  <si>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</si>
  <si>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</si>
  <si>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</si>
  <si>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</si>
  <si>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</si>
  <si>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</si>
  <si>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</si>
  <si>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</si>
  <si>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</si>
  <si>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</si>
  <si>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</si>
  <si>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</si>
  <si>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</si>
  <si>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</si>
  <si>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</si>
  <si>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</si>
  <si>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</si>
  <si>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</si>
  <si>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</si>
  <si>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</si>
  <si>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</si>
  <si>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</si>
  <si>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</si>
  <si>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</si>
  <si>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</si>
  <si>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</si>
  <si>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</si>
  <si>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</si>
  <si>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</si>
  <si>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</si>
  <si>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</si>
  <si>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</si>
  <si>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</si>
  <si>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</si>
  <si>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</si>
  <si>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</si>
  <si>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</si>
  <si>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</si>
  <si>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</si>
  <si>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</si>
  <si>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</si>
  <si>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</si>
  <si>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</si>
  <si>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</si>
  <si>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</si>
  <si>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</si>
  <si>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</si>
  <si>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</si>
  <si>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</si>
  <si>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</si>
  <si>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</si>
  <si>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</si>
  <si>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</si>
  <si>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</si>
  <si>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</si>
  <si>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</si>
  <si>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</si>
  <si>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</si>
  <si>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</si>
  <si>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</si>
  <si>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</si>
  <si>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</si>
  <si>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</si>
  <si>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</si>
  <si>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</si>
  <si>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</si>
  <si>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</si>
  <si>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</si>
  <si>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</si>
  <si>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</si>
  <si>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</si>
  <si>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</si>
  <si>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</si>
  <si>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</si>
  <si>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</si>
  <si>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</si>
  <si>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</si>
  <si>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</si>
  <si>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</si>
  <si>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</si>
  <si>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</si>
  <si>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</si>
  <si>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</si>
  <si>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</si>
  <si>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</si>
  <si>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</si>
  <si>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</si>
  <si>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</si>
  <si>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</si>
  <si>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</si>
  <si>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</si>
  <si>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</si>
  <si>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</si>
  <si>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</si>
  <si>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</si>
  <si>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</si>
  <si>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</si>
  <si>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</si>
  <si>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</si>
  <si>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</si>
  <si>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</si>
  <si>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</si>
  <si>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</si>
  <si>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</si>
  <si>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</si>
  <si>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</si>
  <si>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</si>
  <si>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</si>
  <si>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</si>
  <si>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</si>
  <si>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</si>
  <si>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</si>
  <si>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</si>
  <si>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</si>
  <si>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</si>
  <si>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</si>
  <si>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</si>
  <si>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</si>
  <si>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</si>
  <si>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</si>
  <si>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</si>
  <si>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</si>
  <si>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</si>
  <si>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</si>
  <si>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</si>
  <si>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</si>
  <si>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</si>
  <si>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</si>
  <si>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</si>
  <si>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</si>
  <si>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</si>
  <si>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</si>
  <si>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</si>
  <si>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</si>
  <si>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</si>
  <si>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</si>
  <si>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</si>
  <si>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</si>
  <si>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</si>
  <si>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</si>
  <si>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</si>
  <si>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</si>
  <si>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</si>
  <si>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</si>
  <si>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</si>
  <si>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</si>
  <si>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</si>
  <si>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</si>
  <si>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</si>
  <si>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</si>
  <si>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</si>
  <si>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</si>
  <si>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</si>
  <si>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</si>
  <si>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</si>
  <si>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</si>
  <si>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</si>
  <si>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</si>
  <si>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</si>
  <si>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</si>
  <si>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</si>
  <si>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</si>
  <si>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</si>
  <si>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</si>
  <si>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</si>
  <si>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</si>
  <si>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</si>
  <si>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</si>
  <si>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</si>
  <si>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</si>
  <si>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</si>
  <si>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</si>
  <si>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</si>
  <si>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</si>
  <si>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</si>
  <si>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</si>
  <si>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</si>
  <si>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</si>
  <si>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</si>
  <si>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</si>
  <si>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</si>
  <si>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</si>
  <si>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</si>
  <si>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</si>
  <si>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</si>
  <si>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</si>
  <si>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</si>
  <si>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</si>
  <si>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</si>
  <si>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</si>
  <si>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</si>
  <si>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</si>
  <si>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</si>
  <si>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</si>
  <si>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</si>
  <si>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</si>
  <si>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</si>
  <si>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</si>
  <si>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</si>
  <si>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</si>
  <si>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</si>
  <si>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</si>
  <si>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</si>
  <si>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</si>
  <si>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</si>
  <si>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</si>
  <si>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</si>
  <si>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</si>
  <si>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</si>
  <si>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</si>
  <si>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</si>
  <si>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</si>
  <si>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</si>
  <si>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</si>
  <si>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</si>
  <si>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</si>
  <si>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</si>
  <si>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</si>
  <si>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</si>
  <si>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</si>
  <si>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</si>
  <si>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</si>
  <si>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</si>
  <si>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</si>
  <si>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</si>
  <si>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</si>
  <si>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</si>
  <si>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</si>
  <si>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</si>
  <si>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</si>
  <si>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</si>
  <si>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</si>
  <si>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</si>
  <si>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</si>
  <si>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</si>
  <si>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</si>
  <si>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</si>
  <si>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</si>
  <si>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</si>
  <si>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</si>
  <si>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</si>
  <si>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</si>
  <si>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</si>
  <si>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</si>
  <si>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</si>
  <si>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</si>
  <si>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</si>
  <si>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</si>
  <si>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</si>
  <si>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</si>
  <si>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</si>
  <si>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</si>
  <si>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</si>
  <si>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</si>
  <si>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</si>
  <si>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</si>
  <si>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</si>
  <si>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</si>
  <si>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</si>
  <si>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</si>
  <si>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</si>
  <si>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</si>
  <si>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</si>
  <si>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</si>
  <si>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</si>
  <si>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</si>
  <si>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</si>
  <si>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</si>
  <si>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</si>
  <si>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</si>
  <si>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</si>
  <si>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</si>
  <si>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</si>
  <si>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</si>
  <si>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</si>
  <si>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</si>
  <si>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</si>
  <si>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</si>
  <si>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</si>
  <si>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</si>
  <si>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</si>
  <si>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</si>
  <si>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</si>
  <si>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</si>
  <si>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</si>
  <si>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</si>
  <si>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</si>
  <si>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</si>
  <si>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</si>
  <si>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</si>
  <si>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</si>
  <si>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</si>
  <si>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</si>
  <si>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</si>
  <si>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</si>
  <si>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</si>
  <si>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</si>
  <si>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</si>
  <si>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</si>
  <si>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</si>
  <si>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</si>
  <si>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</si>
  <si>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</si>
  <si>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</si>
  <si>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</si>
  <si>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</si>
  <si>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</si>
  <si>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</si>
  <si>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</si>
  <si>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</si>
  <si>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</si>
  <si>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</si>
  <si>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</si>
  <si>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</si>
  <si>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</si>
  <si>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</si>
  <si>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</si>
  <si>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</si>
  <si>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</si>
  <si>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</si>
  <si>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</si>
  <si>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</si>
  <si>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</si>
  <si>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</si>
  <si>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</si>
  <si>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</si>
  <si>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</si>
  <si>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</si>
  <si>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</si>
  <si>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</si>
  <si>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</si>
  <si>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</si>
  <si>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</si>
  <si>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</si>
  <si>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</si>
  <si>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</si>
  <si>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</si>
  <si>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</si>
  <si>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</si>
  <si>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</si>
  <si>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</si>
  <si>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</si>
  <si>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</si>
  <si>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</si>
  <si>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</si>
  <si>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</si>
  <si>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</si>
  <si>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</si>
  <si>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</si>
  <si>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</si>
  <si>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</si>
  <si>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</si>
  <si>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</si>
  <si>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</si>
  <si>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</si>
  <si>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</si>
  <si>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</si>
  <si>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</si>
  <si>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</si>
  <si>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</si>
  <si>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</si>
  <si>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</si>
  <si>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</si>
  <si>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</si>
  <si>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</si>
  <si>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</si>
  <si>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</si>
  <si>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</si>
  <si>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</si>
  <si>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</si>
  <si>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</si>
  <si>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</si>
  <si>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</si>
  <si>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</si>
  <si>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</si>
  <si>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</si>
  <si>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</si>
  <si>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</si>
  <si>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</si>
  <si>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</si>
  <si>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</si>
  <si>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</si>
  <si>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</si>
  <si>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</si>
  <si>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</si>
  <si>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</si>
  <si>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</si>
  <si>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</si>
  <si>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</si>
  <si>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</si>
  <si>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</si>
  <si>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</si>
  <si>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</si>
  <si>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</si>
  <si>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</si>
  <si>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</si>
  <si>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</si>
  <si>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</si>
  <si>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</si>
  <si>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</si>
  <si>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</si>
  <si>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</si>
  <si>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</si>
  <si>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</si>
  <si>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</si>
  <si>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</si>
  <si>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</si>
  <si>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</si>
  <si>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</si>
  <si>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</si>
  <si>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</si>
  <si>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</si>
  <si>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</si>
  <si>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</si>
  <si>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</si>
  <si>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</si>
  <si>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</si>
  <si>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</si>
  <si>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</si>
  <si>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</si>
  <si>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</si>
  <si>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</si>
  <si>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</si>
  <si>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</si>
  <si>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</si>
  <si>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</si>
  <si>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</si>
  <si>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</si>
  <si>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</si>
  <si>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</si>
  <si>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</si>
  <si>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</si>
  <si>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</si>
  <si>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</si>
  <si>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</si>
  <si>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</si>
  <si>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</si>
  <si>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</si>
  <si>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</si>
  <si>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</si>
  <si>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</si>
  <si>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</si>
  <si>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</si>
  <si>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</si>
  <si>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</si>
  <si>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</si>
  <si>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</si>
  <si>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</si>
  <si>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</si>
  <si>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</si>
  <si>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</si>
  <si>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</si>
  <si>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</si>
  <si>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</si>
  <si>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</si>
  <si>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</si>
  <si>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</si>
  <si>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</si>
  <si>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</si>
  <si>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</si>
  <si>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</si>
  <si>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</si>
  <si>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</si>
  <si>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</si>
  <si>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</si>
  <si>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</si>
  <si>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</si>
  <si>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</si>
  <si>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</si>
  <si>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</si>
  <si>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</si>
  <si>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</si>
  <si>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</si>
  <si>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</si>
  <si>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</si>
  <si>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</si>
  <si>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</si>
  <si>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</si>
  <si>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</si>
  <si>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</si>
  <si>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</si>
  <si>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</si>
  <si>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</si>
  <si>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</si>
  <si>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</si>
  <si>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</si>
  <si>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</si>
  <si>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</si>
  <si>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</si>
  <si>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</si>
  <si>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</si>
  <si>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</si>
  <si>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</si>
  <si>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</si>
  <si>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</si>
  <si>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</si>
  <si>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</si>
  <si>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</si>
  <si>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</si>
  <si>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</si>
  <si>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</si>
  <si>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</si>
  <si>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</si>
  <si>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</si>
  <si>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</si>
  <si>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</si>
  <si>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</si>
  <si>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</si>
  <si>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</si>
  <si>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</si>
  <si>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</si>
  <si>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</si>
  <si>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</si>
  <si>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</si>
  <si>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</si>
  <si>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</si>
  <si>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</si>
  <si>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</si>
  <si>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</si>
  <si>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</si>
  <si>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</si>
  <si>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</si>
  <si>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</si>
  <si>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</si>
  <si>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</si>
  <si>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</si>
  <si>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</si>
  <si>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</si>
  <si>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</si>
  <si>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</si>
  <si>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</si>
  <si>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</si>
  <si>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</si>
  <si>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</si>
  <si>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</si>
  <si>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</si>
  <si>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</si>
  <si>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</si>
  <si>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</si>
  <si>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</si>
  <si>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</si>
  <si>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</si>
  <si>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</si>
  <si>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</si>
  <si>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</si>
  <si>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</si>
  <si>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</si>
  <si>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</si>
  <si>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</si>
  <si>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</si>
  <si>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</si>
  <si>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</si>
  <si>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</si>
  <si>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</si>
  <si>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</si>
  <si>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</si>
  <si>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</si>
  <si>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</si>
  <si>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</si>
  <si>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</si>
  <si>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</si>
  <si>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</si>
  <si>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</si>
  <si>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</si>
  <si>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</si>
  <si>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</si>
  <si>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</si>
  <si>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</si>
  <si>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</si>
  <si>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</si>
  <si>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</si>
  <si>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</si>
  <si>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</si>
  <si>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</si>
  <si>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</si>
  <si>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</si>
  <si>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</si>
  <si>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</si>
  <si>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</si>
  <si>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</si>
  <si>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</si>
  <si>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</si>
  <si>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</si>
  <si>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</si>
  <si>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</si>
  <si>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</si>
  <si>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</si>
  <si>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</si>
  <si>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</si>
  <si>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</si>
  <si>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</si>
  <si>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</si>
  <si>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</si>
  <si>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</si>
  <si>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</si>
  <si>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</si>
  <si>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</si>
  <si>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</si>
  <si>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</si>
  <si>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</si>
  <si>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</si>
  <si>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</si>
  <si>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</si>
  <si>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</si>
  <si>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</si>
  <si>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</si>
  <si>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</si>
  <si>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</si>
  <si>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</si>
  <si>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</si>
  <si>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</si>
  <si>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</si>
  <si>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</si>
  <si>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</si>
  <si>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</si>
  <si>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</si>
  <si>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</si>
  <si>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</si>
  <si>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</si>
  <si>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</si>
  <si>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</si>
  <si>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</si>
  <si>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</si>
  <si>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</si>
  <si>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</si>
  <si>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</si>
  <si>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</si>
  <si>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</si>
  <si>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</si>
  <si>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</si>
  <si>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</si>
  <si>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</si>
  <si>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</si>
  <si>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</si>
  <si>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</si>
  <si>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</si>
  <si>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</si>
  <si>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</si>
  <si>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</si>
  <si>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</si>
  <si>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</si>
  <si>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</si>
  <si>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</si>
  <si>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</si>
  <si>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</si>
  <si>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</si>
  <si>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</si>
  <si>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</si>
  <si>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</si>
  <si>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</si>
  <si>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</si>
  <si>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</si>
  <si>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</si>
  <si>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</si>
  <si>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</si>
  <si>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</si>
  <si>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</si>
  <si>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</si>
  <si>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</si>
  <si>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</si>
  <si>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</si>
  <si>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</si>
  <si>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</si>
  <si>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</si>
  <si>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</si>
  <si>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</si>
  <si>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</si>
  <si>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</si>
  <si>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</si>
  <si>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</si>
  <si>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</si>
  <si>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</si>
  <si>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</si>
  <si>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</si>
  <si>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</si>
  <si>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</si>
  <si>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</si>
  <si>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</si>
  <si>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</si>
  <si>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</si>
  <si>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</si>
  <si>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</si>
  <si>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</si>
  <si>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</si>
  <si>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</si>
  <si>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</si>
  <si>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</si>
  <si>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</si>
  <si>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</si>
  <si>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</si>
  <si>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</si>
  <si>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</si>
  <si>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</si>
  <si>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</si>
  <si>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</si>
  <si>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</si>
  <si>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</si>
  <si>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</si>
  <si>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</si>
  <si>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</si>
  <si>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</si>
  <si>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</si>
  <si>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</si>
  <si>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</si>
  <si>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</si>
  <si>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</si>
  <si>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</si>
  <si>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</si>
  <si>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</si>
  <si>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</si>
  <si>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</si>
  <si>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</si>
  <si>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</si>
  <si>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</si>
  <si>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</si>
  <si>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</si>
  <si>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</si>
  <si>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</si>
  <si>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</si>
  <si>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</si>
  <si>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</si>
  <si>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</si>
  <si>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</si>
  <si>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</si>
  <si>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</si>
  <si>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</si>
  <si>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</si>
  <si>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</si>
  <si>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</si>
  <si>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</si>
  <si>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</si>
  <si>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</si>
  <si>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</si>
  <si>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</si>
  <si>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</si>
  <si>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</si>
  <si>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</si>
  <si>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</si>
  <si>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</si>
  <si>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</si>
  <si>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</si>
  <si>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</si>
  <si>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</si>
  <si>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</si>
  <si>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</si>
  <si>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</si>
  <si>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</si>
  <si>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</si>
  <si>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</si>
  <si>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</si>
  <si>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</si>
  <si>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</si>
  <si>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</si>
  <si>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</si>
  <si>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</si>
  <si>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</si>
  <si>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</si>
  <si>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</si>
  <si>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</si>
  <si>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</si>
  <si>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</si>
  <si>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</si>
  <si>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</si>
  <si>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</si>
  <si>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</si>
  <si>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</si>
  <si>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</si>
  <si>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</si>
  <si>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</si>
  <si>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</si>
  <si>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</si>
  <si>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</si>
  <si>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</si>
  <si>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</si>
  <si>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</si>
  <si>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</si>
  <si>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</si>
  <si>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</si>
  <si>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</si>
  <si>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</si>
  <si>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</si>
  <si>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</si>
  <si>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</si>
  <si>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</si>
  <si>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</si>
  <si>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</si>
  <si>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</si>
  <si>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</si>
  <si>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</si>
  <si>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</si>
  <si>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</si>
  <si>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</si>
  <si>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</si>
  <si>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</si>
  <si>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</si>
  <si>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</si>
  <si>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</si>
  <si>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</si>
  <si>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</si>
  <si>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</si>
  <si>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</si>
  <si>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</si>
  <si>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</si>
  <si>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</si>
  <si>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</si>
  <si>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</si>
  <si>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</si>
  <si>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</si>
  <si>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</si>
  <si>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</si>
  <si>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</si>
  <si>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</si>
  <si>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</si>
  <si>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</si>
  <si>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</si>
  <si>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</si>
  <si>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</si>
  <si>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</si>
  <si>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</si>
  <si>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</si>
  <si>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</si>
  <si>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</si>
  <si>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</si>
  <si>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</si>
  <si>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</si>
  <si>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</si>
  <si>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</si>
  <si>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</si>
  <si>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</si>
  <si>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</si>
  <si>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</si>
  <si>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</si>
  <si>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</si>
  <si>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</si>
  <si>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</si>
  <si>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</si>
  <si>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</si>
  <si>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</si>
  <si>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</si>
  <si>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</si>
  <si>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</si>
  <si>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</si>
  <si>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</si>
  <si>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</si>
  <si>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</si>
  <si>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</si>
  <si>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</si>
  <si>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</si>
  <si>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</si>
  <si>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</si>
  <si>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</si>
  <si>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</si>
  <si>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</si>
  <si>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</si>
  <si>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</si>
  <si>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</si>
  <si>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</si>
  <si>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</si>
  <si>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</si>
  <si>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</si>
  <si>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</si>
  <si>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</si>
  <si>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</si>
  <si>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</si>
  <si>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</si>
  <si>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</si>
  <si>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</si>
  <si>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</si>
  <si>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</si>
  <si>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</si>
  <si>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</si>
  <si>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</si>
  <si>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</si>
  <si>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</si>
  <si>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</si>
  <si>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</si>
  <si>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</si>
  <si>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</si>
  <si>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</si>
  <si>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</si>
  <si>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</si>
  <si>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</si>
  <si>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</si>
  <si>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</si>
  <si>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</si>
  <si>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</si>
  <si>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</si>
  <si>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</si>
  <si>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</si>
  <si>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</si>
  <si>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</si>
  <si>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</si>
  <si>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</si>
  <si>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</si>
  <si>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</si>
  <si>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</si>
  <si>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</si>
  <si>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</si>
  <si>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</si>
  <si>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</si>
  <si>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</si>
  <si>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</si>
  <si>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</si>
  <si>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</si>
  <si>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</si>
  <si>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</si>
  <si>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</si>
  <si>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</si>
  <si>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</si>
  <si>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</si>
  <si>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</si>
  <si>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</si>
  <si>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</si>
  <si>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</si>
  <si>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</si>
  <si>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</si>
  <si>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</si>
  <si>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</si>
  <si>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</si>
  <si>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</si>
  <si>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</si>
  <si>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</si>
  <si>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</si>
  <si>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</si>
  <si>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</si>
  <si>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</si>
  <si>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</si>
  <si>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</si>
  <si>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</si>
  <si>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</si>
  <si>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</si>
  <si>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</si>
  <si>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</si>
  <si>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</si>
  <si>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</si>
  <si>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</si>
  <si>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</si>
  <si>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</si>
  <si>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</si>
  <si>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</si>
  <si>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</si>
  <si>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</si>
  <si>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</si>
  <si>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</si>
  <si>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</si>
  <si>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</si>
  <si>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</si>
  <si>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</si>
  <si>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</si>
  <si>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</si>
  <si>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</si>
  <si>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</si>
  <si>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</si>
  <si>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</si>
  <si>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</si>
  <si>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</si>
  <si>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</si>
  <si>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</si>
  <si>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</si>
  <si>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</si>
  <si>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</si>
  <si>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</si>
  <si>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</si>
  <si>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</si>
  <si>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</si>
  <si>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</si>
  <si>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</si>
  <si>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</si>
  <si>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</si>
  <si>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</si>
  <si>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</si>
  <si>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</si>
  <si>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</si>
  <si>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</si>
  <si>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</si>
  <si>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</si>
  <si>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</si>
  <si>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</si>
  <si>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</si>
  <si>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</si>
  <si>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</si>
  <si>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</si>
  <si>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</si>
  <si>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</si>
  <si>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</si>
  <si>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</si>
  <si>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</si>
  <si>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</si>
  <si>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</si>
  <si>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</si>
  <si>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</si>
  <si>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</si>
  <si>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</si>
  <si>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</si>
  <si>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</si>
  <si>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</si>
  <si>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</si>
  <si>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</si>
  <si>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</si>
  <si>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</si>
  <si>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</si>
  <si>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</si>
  <si>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</si>
  <si>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</si>
  <si>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</si>
  <si>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</si>
  <si>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</si>
  <si>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</si>
  <si>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</si>
  <si>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</si>
  <si>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</si>
  <si>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</si>
  <si>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</si>
  <si>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</si>
  <si>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</si>
  <si>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</si>
  <si>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</si>
  <si>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</si>
  <si>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</si>
  <si>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</si>
  <si>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</si>
  <si>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</si>
  <si>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</si>
  <si>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</si>
  <si>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</si>
  <si>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</si>
  <si>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</si>
  <si>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</si>
  <si>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</si>
  <si>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</si>
  <si>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</si>
  <si>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</si>
  <si>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</si>
  <si>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</si>
  <si>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</si>
  <si>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</si>
  <si>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</si>
  <si>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</si>
  <si>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</si>
  <si>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</si>
  <si>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</si>
  <si>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</si>
  <si>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</si>
  <si>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</si>
  <si>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</si>
  <si>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</si>
  <si>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</si>
  <si>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</si>
  <si>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</si>
  <si>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</si>
  <si>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</si>
  <si>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</si>
  <si>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</si>
  <si>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</si>
  <si>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</si>
  <si>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</si>
  <si>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</si>
  <si>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</si>
  <si>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</si>
  <si>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</si>
  <si>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</si>
  <si>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</si>
  <si>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</si>
  <si>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</si>
  <si>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</si>
  <si>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</si>
  <si>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</si>
  <si>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</si>
  <si>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</si>
  <si>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</si>
  <si>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</si>
  <si>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</si>
  <si>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</si>
  <si>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</si>
  <si>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</si>
  <si>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</si>
  <si>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</si>
  <si>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</si>
  <si>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</si>
  <si>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</si>
  <si>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</si>
  <si>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</si>
  <si>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</si>
  <si>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</si>
  <si>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</si>
  <si>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</si>
  <si>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</si>
  <si>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</si>
  <si>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</si>
  <si>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</si>
  <si>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</si>
  <si>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</si>
  <si>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</si>
  <si>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</si>
  <si>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</si>
  <si>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</si>
  <si>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</si>
  <si>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</si>
  <si>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</si>
  <si>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</si>
  <si>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</si>
  <si>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</si>
  <si>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</si>
  <si>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</si>
  <si>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</si>
  <si>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</si>
  <si>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</si>
  <si>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</si>
  <si>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</si>
  <si>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</si>
  <si>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</si>
  <si>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</si>
  <si>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</si>
  <si>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</si>
  <si>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</si>
  <si>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</si>
  <si>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</si>
  <si>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</si>
  <si>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</si>
  <si>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</si>
  <si>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</si>
  <si>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</si>
  <si>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</si>
  <si>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</si>
  <si>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</si>
  <si>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</si>
  <si>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</si>
  <si>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</si>
  <si>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</si>
  <si>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</si>
  <si>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</si>
  <si>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</si>
  <si>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</si>
  <si>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</si>
  <si>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</si>
  <si>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</si>
  <si>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</si>
  <si>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</si>
  <si>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</si>
  <si>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</si>
  <si>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</si>
  <si>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</si>
  <si>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</si>
  <si>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</si>
  <si>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</si>
  <si>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</si>
  <si>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</si>
  <si>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</si>
  <si>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</si>
  <si>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</si>
  <si>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</si>
  <si>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</si>
  <si>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</si>
  <si>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</si>
  <si>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</si>
  <si>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</si>
  <si>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</si>
  <si>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</si>
  <si>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</si>
  <si>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</si>
  <si>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</si>
  <si>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</si>
  <si>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</si>
  <si>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</si>
  <si>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</si>
  <si>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</si>
  <si>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</si>
  <si>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</si>
  <si>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</si>
  <si>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</si>
  <si>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</si>
  <si>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</si>
  <si>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</si>
  <si>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</si>
  <si>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</si>
  <si>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</si>
  <si>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</si>
  <si>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</si>
  <si>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</si>
  <si>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</si>
  <si>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</si>
  <si>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</si>
  <si>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</si>
  <si>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</si>
  <si>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</si>
  <si>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</si>
  <si>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</si>
  <si>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</si>
  <si>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</si>
  <si>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</si>
  <si>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</si>
  <si>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</si>
  <si>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</si>
  <si>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</si>
  <si>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</si>
  <si>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</si>
  <si>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</si>
  <si>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</si>
  <si>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</si>
  <si>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</si>
  <si>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</si>
  <si>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</si>
  <si>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</si>
  <si>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</si>
  <si>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</si>
  <si>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</si>
  <si>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</si>
  <si>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</si>
  <si>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</si>
  <si>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</si>
  <si>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</si>
  <si>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</si>
  <si>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</si>
  <si>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</si>
  <si>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</si>
  <si>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</si>
  <si>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</si>
  <si>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</si>
  <si>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</si>
  <si>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</si>
  <si>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</si>
  <si>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</si>
  <si>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</si>
  <si>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</si>
  <si>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</si>
  <si>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</si>
  <si>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</si>
  <si>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</si>
  <si>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</si>
  <si>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</si>
  <si>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</si>
  <si>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</si>
  <si>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</si>
  <si>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</si>
  <si>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</si>
  <si>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</si>
  <si>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</si>
  <si>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</si>
  <si>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</si>
  <si>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</si>
  <si>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</si>
  <si>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</si>
  <si>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</si>
  <si>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</si>
  <si>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</si>
  <si>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</si>
  <si>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</si>
  <si>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</si>
  <si>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</si>
  <si>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</si>
  <si>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</si>
  <si>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</si>
  <si>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</si>
  <si>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</si>
  <si>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</si>
  <si>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</si>
  <si>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</si>
  <si>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</si>
  <si>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</si>
  <si>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</si>
  <si>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</si>
  <si>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</si>
  <si>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</si>
  <si>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</si>
  <si>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</si>
  <si>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</si>
  <si>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</si>
  <si>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</si>
  <si>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</si>
  <si>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</si>
  <si>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</si>
  <si>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</si>
  <si>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</si>
  <si>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</si>
  <si>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</si>
  <si>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</si>
  <si>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</si>
  <si>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</si>
  <si>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</si>
  <si>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</si>
  <si>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</si>
  <si>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</si>
  <si>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</si>
  <si>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</si>
  <si>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</si>
  <si>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</si>
  <si>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</si>
  <si>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</si>
  <si>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</si>
  <si>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</si>
  <si>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</si>
  <si>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</si>
  <si>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</si>
  <si>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</si>
  <si>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</si>
  <si>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</si>
  <si>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</si>
  <si>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</si>
  <si>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</si>
  <si>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</si>
  <si>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</si>
  <si>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</si>
  <si>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</si>
  <si>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</si>
  <si>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</si>
  <si>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</si>
  <si>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</si>
  <si>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</si>
  <si>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</si>
  <si>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</si>
  <si>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</si>
  <si>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</si>
  <si>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</si>
  <si>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</si>
  <si>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</si>
  <si>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</si>
  <si>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</si>
  <si>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</si>
  <si>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</si>
  <si>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</si>
  <si>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</si>
  <si>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</si>
  <si>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</si>
  <si>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</si>
  <si>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</si>
  <si>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</si>
  <si>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</si>
  <si>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</si>
  <si>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</si>
  <si>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</si>
  <si>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</si>
  <si>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</si>
  <si>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</si>
  <si>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</si>
  <si>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</si>
  <si>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</si>
  <si>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</si>
  <si>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</si>
  <si>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</si>
  <si>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</si>
  <si>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</si>
  <si>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</si>
  <si>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</si>
  <si>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</si>
  <si>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</si>
  <si>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</si>
  <si>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</si>
  <si>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</si>
  <si>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</si>
  <si>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</si>
  <si>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</si>
  <si>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</si>
  <si>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</si>
  <si>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</si>
  <si>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</si>
  <si>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</si>
  <si>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</si>
  <si>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</si>
  <si>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</si>
  <si>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</si>
  <si>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</si>
  <si>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</si>
  <si>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</si>
  <si>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</si>
  <si>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</si>
  <si>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</si>
  <si>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</si>
  <si>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</si>
  <si>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</si>
  <si>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</si>
  <si>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</si>
  <si>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</si>
  <si>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</si>
  <si>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</si>
  <si>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</si>
  <si>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</si>
  <si>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</si>
  <si>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</si>
  <si>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</si>
  <si>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</si>
  <si>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</si>
  <si>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</si>
  <si>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</si>
  <si>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</si>
  <si>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</si>
  <si>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</si>
  <si>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</si>
  <si>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</si>
  <si>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</si>
  <si>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</si>
  <si>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</si>
  <si>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</si>
  <si>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</si>
  <si>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</si>
  <si>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</si>
  <si>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</si>
  <si>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</si>
  <si>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</si>
  <si>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</si>
  <si>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</si>
  <si>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</si>
  <si>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</si>
  <si>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</si>
  <si>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</si>
  <si>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</si>
  <si>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</si>
  <si>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</si>
  <si>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</si>
  <si>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</si>
  <si>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</si>
  <si>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</si>
  <si>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</si>
  <si>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</si>
  <si>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</si>
  <si>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</si>
  <si>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</si>
  <si>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</si>
  <si>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</si>
  <si>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</si>
  <si>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</si>
  <si>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</si>
  <si>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</si>
  <si>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</si>
  <si>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</si>
  <si>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</si>
  <si>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</si>
  <si>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</si>
  <si>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</si>
  <si>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</si>
  <si>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</si>
  <si>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</si>
  <si>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</si>
  <si>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</si>
  <si>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</si>
  <si>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</si>
  <si>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</si>
  <si>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</si>
  <si>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</si>
  <si>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</si>
  <si>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</si>
  <si>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</si>
  <si>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</si>
  <si>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</si>
  <si>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</si>
  <si>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</si>
  <si>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</si>
  <si>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</si>
  <si>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</si>
  <si>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</si>
  <si>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</si>
  <si>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</si>
  <si>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</si>
  <si>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</si>
  <si>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</si>
  <si>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</si>
  <si>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</si>
  <si>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</si>
  <si>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</si>
  <si>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</si>
  <si>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</si>
  <si>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</si>
  <si>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</si>
  <si>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</si>
  <si>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</si>
  <si>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</si>
  <si>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</si>
  <si>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</si>
  <si>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</si>
  <si>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</si>
  <si>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</si>
  <si>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</si>
  <si>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</si>
  <si>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</si>
  <si>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</si>
  <si>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</si>
  <si>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</si>
  <si>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</si>
  <si>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</si>
  <si>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</si>
  <si>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</si>
  <si>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</si>
  <si>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</si>
  <si>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</si>
  <si>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</si>
  <si>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</si>
  <si>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</si>
  <si>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</si>
  <si>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</si>
  <si>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</si>
  <si>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</si>
  <si>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</si>
  <si>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</si>
  <si>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</si>
  <si>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</si>
  <si>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</si>
  <si>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</si>
  <si>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</si>
  <si>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</si>
  <si>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</si>
  <si>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</si>
  <si>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</si>
  <si>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</si>
  <si>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</si>
  <si>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</si>
  <si>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</si>
  <si>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</si>
  <si>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</si>
  <si>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</si>
  <si>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</si>
  <si>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</si>
  <si>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</si>
  <si>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</si>
  <si>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</si>
  <si>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</si>
  <si>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</si>
  <si>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</si>
  <si>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</si>
  <si>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</si>
  <si>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</si>
  <si>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</si>
  <si>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</si>
  <si>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</si>
  <si>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</si>
  <si>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</si>
  <si>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</si>
  <si>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</si>
  <si>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</si>
  <si>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</si>
  <si>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</si>
  <si>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</si>
  <si>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</si>
  <si>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</si>
  <si>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</si>
  <si>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</si>
  <si>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</si>
  <si>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</si>
  <si>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</si>
  <si>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</si>
  <si>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</si>
  <si>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</si>
  <si>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</si>
  <si>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</si>
  <si>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</si>
  <si>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</si>
  <si>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</si>
  <si>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</si>
  <si>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</si>
  <si>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</si>
  <si>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</si>
  <si>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</si>
  <si>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</si>
  <si>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</si>
  <si>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</si>
  <si>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</si>
  <si>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</si>
  <si>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</si>
  <si>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</si>
  <si>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</si>
  <si>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</si>
  <si>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</si>
  <si>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</si>
  <si>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</si>
  <si>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</si>
  <si>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</si>
  <si>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</si>
  <si>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</si>
  <si>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</si>
  <si>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</si>
  <si>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</si>
  <si>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</si>
  <si>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</si>
  <si>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</si>
  <si>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</si>
  <si>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</si>
  <si>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</si>
  <si>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</si>
  <si>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</si>
  <si>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</si>
  <si>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</si>
  <si>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</si>
  <si>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</si>
  <si>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</si>
  <si>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</si>
  <si>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</si>
  <si>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</si>
  <si>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</si>
  <si>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</si>
  <si>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</si>
  <si>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</si>
  <si>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</si>
  <si>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</si>
  <si>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</si>
  <si>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</si>
  <si>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</si>
  <si>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</si>
  <si>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</si>
  <si>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</si>
  <si>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</si>
  <si>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</si>
  <si>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</si>
  <si>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</si>
  <si>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</si>
  <si>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</si>
  <si>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</si>
  <si>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</si>
  <si>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</si>
  <si>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</si>
  <si>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</si>
  <si>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</si>
  <si>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</si>
  <si>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</si>
  <si>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</si>
  <si>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</si>
  <si>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</si>
  <si>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</si>
  <si>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</si>
  <si>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</si>
  <si>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</si>
  <si>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</si>
  <si>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</si>
  <si>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</si>
  <si>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</si>
  <si>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</si>
  <si>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</si>
  <si>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</si>
  <si>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</si>
  <si>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</si>
  <si>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</si>
  <si>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</si>
  <si>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</si>
  <si>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</si>
  <si>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</si>
  <si>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</si>
  <si>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</si>
  <si>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</si>
  <si>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</si>
  <si>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</si>
  <si>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</si>
  <si>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</si>
  <si>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</si>
  <si>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</si>
  <si>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</si>
  <si>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</si>
  <si>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</si>
  <si>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</si>
  <si>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</si>
  <si>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</si>
  <si>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</si>
  <si>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</si>
  <si>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</si>
  <si>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</si>
  <si>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</si>
  <si>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</si>
  <si>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</si>
  <si>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</si>
  <si>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</si>
  <si>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</si>
  <si>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</si>
  <si>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</si>
  <si>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</si>
  <si>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</si>
  <si>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</si>
  <si>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</si>
  <si>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</si>
  <si>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</si>
  <si>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</si>
  <si>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</si>
  <si>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</si>
  <si>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</si>
  <si>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</si>
  <si>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</si>
  <si>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</si>
  <si>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</si>
  <si>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</si>
  <si>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</si>
  <si>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</si>
  <si>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</si>
  <si>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</si>
  <si>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</si>
  <si>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</si>
  <si>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</si>
  <si>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</si>
  <si>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</si>
  <si>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</si>
  <si>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</si>
  <si>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</si>
  <si>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</si>
  <si>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</si>
  <si>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</si>
  <si>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</si>
  <si>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</si>
  <si>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</si>
  <si>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</si>
  <si>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</si>
  <si>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</si>
  <si>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</si>
  <si>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</si>
  <si>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</si>
  <si>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</si>
  <si>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</si>
  <si>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</si>
  <si>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</si>
  <si>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</si>
  <si>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</si>
  <si>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</si>
  <si>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</si>
  <si>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</si>
  <si>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</si>
  <si>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</si>
  <si>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</si>
  <si>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</si>
  <si>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</si>
  <si>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</si>
  <si>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</si>
  <si>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</si>
  <si>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</si>
  <si>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</si>
  <si>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</si>
  <si>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</si>
  <si>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</si>
  <si>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</si>
  <si>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</si>
  <si>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</si>
  <si>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</si>
  <si>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</si>
  <si>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</si>
  <si>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</si>
  <si>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</si>
  <si>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</si>
  <si>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</si>
  <si>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</si>
  <si>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</si>
  <si>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</si>
  <si>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</si>
  <si>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</si>
  <si>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</si>
  <si>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</si>
  <si>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</si>
  <si>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</si>
  <si>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</si>
  <si>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</si>
  <si>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</si>
  <si>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</si>
  <si>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</si>
  <si>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</si>
  <si>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</si>
  <si>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</si>
  <si>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</si>
  <si>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</si>
  <si>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</si>
  <si>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</si>
  <si>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</si>
  <si>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</si>
  <si>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</si>
  <si>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</si>
  <si>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</si>
  <si>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</si>
  <si>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</si>
  <si>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</si>
  <si>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</si>
  <si>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</si>
  <si>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</si>
  <si>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</si>
  <si>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</si>
  <si>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</si>
  <si>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</si>
  <si>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</si>
  <si>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</si>
  <si>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</si>
  <si>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</si>
  <si>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</si>
  <si>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</si>
  <si>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</si>
  <si>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</si>
  <si>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</si>
  <si>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</si>
  <si>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</si>
  <si>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</si>
  <si>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</si>
  <si>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</si>
  <si>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</si>
  <si>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</si>
  <si>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</si>
  <si>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</si>
  <si>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</si>
  <si>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</si>
  <si>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</si>
  <si>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</si>
  <si>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</si>
  <si>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</si>
  <si>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</si>
  <si>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</si>
  <si>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</si>
  <si>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</si>
  <si>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</si>
  <si>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</si>
  <si>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</si>
  <si>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</si>
  <si>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</si>
  <si>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</si>
  <si>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</si>
  <si>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</si>
  <si>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</si>
  <si>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</si>
  <si>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</si>
  <si>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</si>
  <si>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</si>
  <si>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</si>
  <si>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</si>
  <si>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</si>
  <si>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</si>
  <si>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</si>
  <si>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</si>
  <si>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</si>
  <si>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</si>
  <si>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</si>
  <si>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</si>
  <si>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</si>
  <si>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</si>
  <si>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</si>
  <si>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</si>
  <si>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</si>
  <si>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</si>
  <si>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</si>
  <si>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</si>
  <si>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</si>
  <si>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</si>
  <si>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</si>
  <si>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</si>
  <si>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</si>
  <si>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</si>
  <si>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</si>
  <si>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</si>
  <si>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</si>
  <si>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</si>
  <si>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</si>
  <si>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</si>
  <si>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</si>
  <si>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</si>
  <si>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</si>
  <si>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</si>
  <si>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</si>
  <si>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</si>
  <si>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</si>
  <si>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</si>
  <si>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</si>
  <si>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</si>
  <si>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</si>
  <si>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</si>
  <si>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</si>
  <si>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</si>
  <si>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</si>
  <si>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</si>
  <si>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</si>
  <si>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</si>
  <si>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</si>
  <si>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</si>
  <si>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</si>
  <si>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</si>
  <si>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</si>
  <si>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</si>
  <si>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</si>
  <si>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</si>
  <si>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</si>
  <si>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</si>
  <si>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</si>
  <si>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</si>
  <si>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</si>
  <si>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</si>
  <si>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</si>
  <si>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</si>
  <si>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</si>
  <si>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</si>
  <si>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</si>
  <si>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</si>
  <si>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</si>
  <si>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</si>
  <si>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</si>
  <si>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</si>
  <si>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</si>
  <si>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</si>
  <si>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</si>
  <si>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</si>
  <si>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</si>
  <si>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</si>
  <si>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</si>
  <si>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</si>
  <si>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</si>
  <si>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</si>
  <si>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</si>
  <si>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</si>
  <si>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</si>
  <si>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</si>
  <si>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</si>
  <si>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</si>
  <si>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</si>
  <si>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</si>
  <si>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</si>
  <si>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</si>
  <si>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</si>
  <si>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</si>
  <si>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</si>
  <si>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</si>
  <si>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</si>
  <si>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</si>
  <si>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</si>
  <si>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</si>
  <si>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</si>
  <si>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</si>
  <si>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</si>
  <si>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</si>
  <si>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</si>
  <si>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</si>
  <si>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</si>
  <si>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</si>
  <si>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</si>
  <si>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</si>
  <si>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</si>
  <si>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</si>
  <si>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</si>
  <si>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</si>
  <si>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</si>
  <si>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</si>
  <si>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</si>
  <si>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</si>
  <si>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</si>
  <si>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</si>
  <si>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</si>
  <si>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</si>
  <si>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</si>
  <si>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</si>
  <si>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</si>
  <si>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</si>
  <si>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</si>
  <si>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</si>
  <si>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</si>
  <si>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</si>
  <si>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</si>
  <si>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</si>
  <si>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</si>
  <si>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</si>
  <si>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</si>
  <si>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</si>
  <si>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</si>
  <si>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</si>
  <si>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</si>
  <si>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</si>
  <si>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</si>
  <si>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</si>
  <si>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</si>
  <si>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</si>
  <si>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</si>
  <si>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</si>
  <si>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</si>
  <si>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</si>
  <si>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</si>
  <si>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</si>
  <si>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</si>
  <si>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</si>
  <si>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</si>
  <si>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</si>
  <si>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</si>
  <si>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</si>
  <si>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</si>
  <si>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</si>
  <si>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</si>
  <si>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</si>
  <si>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</si>
  <si>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</si>
  <si>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</si>
  <si>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</si>
  <si>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</si>
  <si>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</si>
  <si>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</si>
  <si>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</si>
  <si>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</si>
  <si>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</si>
  <si>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</si>
  <si>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</si>
  <si>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</si>
  <si>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</si>
  <si>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</si>
  <si>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</si>
  <si>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</si>
  <si>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</si>
  <si>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</si>
  <si>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</si>
  <si>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</si>
  <si>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</si>
  <si>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</si>
  <si>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</si>
  <si>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</si>
  <si>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</si>
  <si>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</si>
  <si>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</si>
  <si>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</si>
  <si>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</si>
  <si>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</si>
  <si>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</si>
  <si>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</si>
  <si>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</si>
  <si>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</si>
  <si>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</si>
  <si>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</si>
  <si>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</si>
  <si>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</si>
  <si>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</si>
  <si>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</si>
  <si>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</si>
  <si>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</si>
  <si>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</si>
  <si>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</si>
  <si>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</si>
  <si>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</si>
  <si>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</si>
  <si>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</si>
  <si>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</si>
  <si>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</si>
  <si>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</si>
  <si>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</si>
  <si>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</si>
  <si>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</si>
  <si>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</si>
  <si>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</si>
  <si>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</si>
  <si>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</si>
  <si>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</si>
  <si>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</si>
  <si>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</si>
  <si>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</si>
  <si>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</si>
  <si>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</si>
  <si>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</si>
  <si>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</si>
  <si>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</si>
  <si>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</si>
  <si>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</si>
  <si>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</si>
  <si>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</si>
  <si>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</si>
  <si>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</si>
  <si>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</si>
  <si>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</si>
  <si>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</si>
  <si>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</si>
  <si>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</si>
  <si>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</si>
  <si>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</si>
  <si>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</si>
  <si>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</si>
  <si>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</si>
  <si>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</si>
  <si>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</si>
  <si>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</si>
  <si>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</si>
  <si>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</si>
  <si>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</si>
  <si>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</si>
  <si>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</si>
  <si>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</si>
  <si>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</si>
  <si>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</si>
  <si>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</si>
  <si>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</si>
  <si>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</si>
  <si>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</si>
  <si>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</si>
  <si>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</si>
  <si>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</si>
  <si>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</si>
  <si>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</si>
  <si>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</si>
  <si>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</si>
  <si>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</si>
  <si>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</si>
  <si>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</si>
  <si>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</si>
  <si>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</si>
  <si>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</si>
  <si>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</si>
  <si>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</si>
  <si>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</si>
  <si>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</si>
  <si>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</si>
  <si>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</si>
  <si>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</si>
  <si>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</si>
  <si>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</si>
  <si>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</si>
  <si>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</si>
  <si>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</si>
  <si>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</si>
  <si>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</si>
  <si>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</si>
  <si>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</si>
  <si>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</si>
  <si>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</si>
  <si>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</si>
  <si>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</si>
  <si>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</si>
  <si>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</si>
  <si>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</si>
  <si>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</si>
  <si>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</si>
  <si>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</si>
  <si>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</si>
  <si>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</si>
  <si>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</si>
  <si>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</si>
  <si>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</si>
  <si>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</si>
  <si>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</si>
  <si>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</si>
  <si>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</si>
  <si>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</si>
  <si>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</si>
  <si>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</si>
  <si>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</si>
  <si>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</si>
  <si>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</si>
  <si>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</si>
  <si>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</si>
  <si>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</si>
  <si>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</si>
  <si>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</si>
  <si>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</si>
  <si>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</si>
  <si>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</si>
  <si>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</si>
  <si>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</si>
  <si>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</si>
  <si>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</si>
  <si>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</si>
  <si>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</si>
  <si>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</si>
  <si>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</si>
  <si>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</si>
  <si>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</si>
  <si>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</si>
  <si>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</si>
  <si>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</si>
  <si>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</si>
  <si>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</si>
  <si>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</si>
  <si>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</si>
  <si>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</si>
  <si>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</si>
  <si>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</si>
  <si>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</si>
  <si>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</si>
  <si>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</si>
  <si>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</si>
  <si>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</si>
  <si>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</si>
  <si>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</si>
  <si>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</si>
  <si>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</si>
  <si>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</si>
  <si>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</si>
  <si>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</si>
  <si>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</si>
  <si>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</si>
  <si>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</si>
  <si>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</si>
  <si>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</si>
  <si>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</si>
  <si>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</si>
  <si>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</si>
  <si>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</si>
  <si>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</si>
  <si>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</si>
  <si>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</si>
  <si>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</si>
  <si>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</si>
  <si>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</si>
  <si>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</si>
  <si>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</si>
  <si>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</si>
  <si>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</si>
  <si>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</si>
  <si>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</si>
  <si>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</si>
  <si>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</si>
  <si>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</si>
  <si>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</si>
  <si>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</si>
  <si>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</si>
  <si>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</si>
  <si>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</si>
  <si>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</si>
  <si>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</si>
  <si>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</si>
  <si>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</si>
  <si>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</si>
  <si>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</si>
  <si>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</si>
  <si>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</si>
  <si>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</si>
  <si>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</si>
  <si>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</si>
  <si>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</si>
  <si>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</si>
  <si>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</si>
  <si>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</si>
  <si>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</si>
  <si>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</si>
  <si>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</si>
  <si>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</si>
  <si>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</si>
  <si>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</si>
  <si>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</si>
  <si>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</si>
  <si>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</si>
  <si>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</si>
  <si>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</si>
  <si>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</si>
  <si>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</si>
  <si>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</si>
  <si>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</si>
  <si>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</si>
  <si>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</si>
  <si>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</si>
  <si>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</si>
  <si>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</si>
  <si>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</si>
  <si>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</si>
  <si>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</si>
  <si>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</si>
  <si>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</si>
  <si>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</si>
  <si>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</si>
  <si>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</si>
  <si>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</si>
  <si>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</si>
  <si>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</si>
  <si>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</si>
  <si>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</si>
  <si>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</si>
  <si>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</si>
  <si>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</si>
  <si>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</si>
  <si>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</si>
  <si>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</si>
  <si>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</si>
  <si>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</si>
  <si>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</si>
  <si>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</si>
  <si>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</si>
  <si>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</si>
  <si>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</si>
  <si>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</si>
  <si>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</si>
  <si>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</si>
  <si>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</si>
  <si>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</si>
  <si>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</si>
  <si>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</si>
  <si>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</si>
  <si>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</si>
  <si>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</si>
  <si>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</si>
  <si>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</si>
  <si>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</si>
  <si>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</si>
  <si>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</si>
  <si>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</si>
  <si>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</si>
  <si>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</si>
  <si>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</si>
  <si>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</si>
  <si>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</si>
  <si>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</si>
  <si>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</si>
  <si>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</si>
  <si>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</si>
  <si>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</si>
  <si>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</si>
  <si>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</si>
  <si>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</si>
  <si>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</si>
  <si>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</si>
  <si>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</si>
  <si>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</si>
  <si>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</si>
  <si>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</si>
  <si>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</si>
  <si>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</si>
  <si>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</si>
  <si>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</si>
  <si>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</si>
  <si>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</si>
  <si>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</si>
  <si>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</si>
  <si>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</si>
  <si>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</si>
  <si>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</si>
  <si>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</si>
  <si>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</si>
  <si>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</si>
  <si>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</si>
  <si>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</si>
  <si>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</si>
  <si>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</si>
  <si>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</si>
  <si>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</si>
  <si>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</si>
  <si>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</si>
  <si>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</si>
  <si>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</si>
  <si>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</si>
  <si>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</si>
  <si>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</si>
  <si>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</si>
  <si>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</si>
  <si>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</si>
  <si>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</si>
  <si>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</si>
  <si>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</si>
  <si>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</si>
  <si>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</si>
  <si>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</si>
  <si>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</si>
  <si>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</si>
  <si>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</si>
  <si>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</si>
  <si>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</si>
  <si>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</si>
  <si>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</si>
  <si>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</si>
  <si>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</si>
  <si>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</si>
  <si>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</si>
  <si>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</si>
  <si>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</si>
  <si>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</si>
  <si>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</si>
  <si>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</si>
  <si>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</si>
  <si>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</si>
  <si>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</si>
  <si>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</si>
  <si>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</si>
  <si>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</si>
  <si>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</si>
  <si>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</si>
  <si>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</si>
  <si>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</si>
  <si>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</si>
  <si>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</si>
  <si>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</si>
  <si>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</si>
  <si>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</si>
  <si>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</si>
  <si>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</si>
  <si>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</si>
  <si>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</si>
  <si>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</si>
  <si>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</si>
  <si>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</si>
  <si>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</si>
  <si>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</si>
  <si>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</si>
  <si>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</si>
  <si>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</si>
  <si>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</si>
  <si>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</si>
  <si>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</si>
  <si>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</si>
  <si>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</si>
  <si>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</si>
  <si>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</si>
  <si>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</si>
  <si>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</si>
  <si>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</si>
  <si>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</si>
  <si>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</si>
  <si>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</si>
  <si>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</si>
  <si>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</si>
  <si>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</si>
  <si>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</si>
  <si>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</si>
  <si>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</si>
  <si>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</si>
  <si>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</si>
  <si>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</si>
  <si>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</si>
  <si>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</si>
  <si>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</si>
  <si>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</si>
  <si>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</si>
  <si>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</si>
  <si>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</si>
  <si>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</si>
  <si>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</si>
  <si>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</si>
  <si>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</si>
  <si>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</si>
  <si>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</si>
  <si>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</si>
  <si>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</si>
  <si>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</si>
  <si>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</si>
  <si>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</si>
  <si>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</si>
  <si>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</si>
  <si>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</si>
  <si>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</si>
  <si>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</si>
  <si>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</si>
  <si>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</si>
  <si>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</si>
  <si>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</si>
  <si>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</si>
  <si>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</si>
  <si>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</si>
  <si>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</si>
  <si>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</si>
  <si>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</si>
  <si>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</si>
  <si>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</si>
  <si>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</si>
  <si>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</si>
  <si>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</si>
  <si>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</si>
  <si>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</si>
  <si>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</si>
  <si>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</si>
  <si>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</si>
  <si>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</si>
  <si>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</si>
  <si>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</si>
  <si>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</si>
  <si>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</si>
  <si>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</si>
  <si>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</si>
  <si>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</si>
  <si>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</si>
  <si>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</si>
  <si>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</si>
  <si>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</si>
  <si>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</si>
  <si>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</si>
  <si>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</si>
  <si>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</si>
  <si>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</si>
  <si>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</si>
  <si>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</si>
  <si>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</si>
  <si>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</si>
  <si>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</si>
  <si>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</si>
  <si>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</si>
  <si>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</si>
  <si>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</si>
  <si>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</si>
  <si>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</si>
  <si>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</si>
  <si>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</si>
  <si>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</si>
  <si>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</si>
  <si>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</si>
  <si>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</si>
  <si>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</si>
  <si>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</si>
  <si>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</si>
  <si>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</si>
  <si>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</si>
  <si>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</si>
  <si>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</si>
  <si>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</si>
  <si>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</si>
  <si>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</si>
  <si>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</si>
  <si>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</si>
  <si>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</si>
  <si>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</si>
  <si>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</si>
  <si>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</si>
  <si>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</si>
  <si>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</si>
  <si>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</si>
  <si>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</si>
  <si>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</si>
  <si>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</si>
  <si>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</si>
  <si>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</si>
  <si>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</si>
  <si>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</si>
  <si>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</si>
  <si>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</si>
  <si>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</si>
  <si>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</si>
  <si>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</si>
  <si>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</si>
  <si>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</si>
  <si>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</si>
  <si>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</si>
  <si>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</si>
  <si>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</si>
  <si>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</si>
  <si>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</si>
  <si>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</si>
  <si>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</si>
  <si>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</si>
  <si>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</si>
  <si>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</si>
  <si>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</si>
  <si>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</si>
  <si>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</si>
  <si>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</si>
  <si>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</si>
  <si>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</si>
  <si>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</si>
  <si>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</si>
  <si>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</si>
  <si>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</si>
  <si>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</si>
  <si>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</si>
  <si>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</si>
  <si>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</si>
  <si>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</si>
  <si>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</si>
  <si>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</si>
  <si>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</si>
  <si>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</si>
  <si>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</si>
  <si>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</si>
  <si>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</si>
  <si>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</si>
  <si>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</si>
  <si>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</si>
  <si>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</si>
  <si>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</si>
  <si>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</si>
  <si>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</si>
  <si>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</si>
  <si>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</si>
  <si>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</si>
  <si>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</si>
  <si>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</si>
  <si>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</si>
  <si>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</si>
  <si>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</si>
  <si>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</si>
  <si>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</si>
  <si>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</si>
  <si>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</si>
  <si>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</si>
  <si>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</si>
  <si>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</si>
  <si>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</si>
  <si>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</si>
  <si>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</si>
  <si>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</si>
  <si>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</si>
  <si>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</si>
  <si>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</si>
  <si>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</si>
  <si>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</si>
  <si>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</si>
  <si>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</si>
  <si>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</si>
  <si>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</si>
  <si>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</si>
  <si>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</si>
  <si>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</si>
  <si>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</si>
  <si>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</si>
  <si>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</si>
  <si>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</si>
  <si>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</si>
  <si>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</si>
  <si>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</si>
  <si>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</si>
  <si>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</si>
  <si>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</si>
  <si>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</si>
  <si>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</si>
  <si>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</si>
  <si>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</si>
  <si>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</si>
  <si>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</si>
  <si>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</si>
  <si>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</si>
  <si>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</si>
  <si>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</si>
  <si>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</si>
  <si>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</si>
  <si>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</si>
  <si>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</si>
  <si>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</si>
  <si>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</si>
  <si>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</si>
  <si>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</si>
  <si>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</si>
  <si>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</si>
  <si>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</si>
  <si>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</si>
  <si>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</si>
  <si>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</si>
  <si>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</si>
  <si>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</si>
  <si>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</si>
  <si>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</si>
  <si>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</si>
  <si>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</si>
  <si>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</si>
  <si>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</si>
  <si>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</si>
  <si>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</si>
  <si>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</si>
  <si>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</si>
  <si>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</si>
  <si>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</si>
  <si>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</si>
  <si>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</si>
  <si>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</si>
  <si>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</si>
  <si>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</si>
  <si>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</si>
  <si>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</si>
  <si>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</si>
  <si>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</si>
  <si>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</si>
  <si>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</si>
  <si>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</si>
  <si>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</si>
  <si>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</si>
  <si>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</si>
  <si>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</si>
  <si>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</si>
  <si>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</si>
  <si>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</si>
  <si>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</si>
  <si>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</si>
  <si>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</si>
  <si>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</si>
  <si>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</si>
  <si>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</si>
  <si>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</si>
  <si>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</si>
  <si>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</si>
  <si>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</si>
  <si>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</si>
  <si>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</si>
  <si>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</si>
  <si>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</si>
  <si>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</si>
  <si>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</si>
  <si>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</si>
  <si>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</si>
  <si>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</si>
  <si>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</si>
  <si>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</si>
  <si>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</si>
  <si>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</si>
  <si>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</si>
  <si>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</si>
  <si>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</si>
  <si>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</si>
  <si>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</si>
  <si>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</si>
  <si>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</si>
  <si>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</si>
  <si>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</si>
  <si>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</si>
  <si>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</si>
  <si>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</si>
  <si>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</si>
  <si>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</si>
  <si>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</si>
  <si>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</si>
  <si>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</si>
  <si>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</si>
  <si>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</si>
  <si>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</si>
  <si>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</si>
  <si>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</si>
  <si>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</si>
  <si>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</si>
  <si>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</si>
  <si>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</si>
  <si>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</si>
  <si>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</si>
  <si>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</si>
  <si>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</si>
  <si>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</si>
  <si>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</si>
  <si>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</si>
  <si>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</si>
  <si>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</si>
  <si>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</si>
  <si>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</si>
  <si>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</si>
  <si>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</si>
  <si>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</si>
  <si>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</si>
  <si>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</si>
  <si>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</si>
  <si>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</si>
  <si>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</si>
  <si>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</si>
  <si>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</si>
  <si>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</si>
  <si>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</si>
  <si>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</si>
  <si>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</si>
  <si>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</si>
  <si>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</si>
  <si>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</si>
  <si>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</si>
  <si>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</si>
  <si>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</si>
  <si>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</si>
  <si>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</si>
  <si>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</si>
  <si>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</si>
  <si>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</si>
  <si>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</si>
  <si>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</si>
  <si>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</si>
  <si>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</si>
  <si>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</si>
  <si>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</si>
  <si>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</si>
  <si>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</si>
  <si>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</si>
  <si>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</si>
  <si>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</si>
  <si>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</si>
  <si>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</si>
  <si>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</si>
  <si>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</si>
  <si>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</si>
  <si>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</si>
  <si>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</si>
  <si>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</si>
  <si>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</si>
  <si>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</si>
  <si>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</si>
  <si>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</si>
  <si>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</si>
  <si>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</si>
  <si>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</si>
  <si>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</si>
  <si>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</si>
  <si>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</si>
  <si>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</si>
  <si>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</si>
  <si>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</si>
  <si>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</si>
  <si>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</si>
  <si>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</si>
  <si>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</si>
  <si>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</si>
  <si>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</si>
  <si>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</si>
  <si>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</si>
  <si>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</si>
  <si>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</si>
  <si>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</si>
  <si>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</si>
  <si>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</si>
  <si>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</si>
  <si>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</si>
  <si>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</si>
  <si>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</si>
  <si>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</si>
  <si>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</si>
  <si>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</si>
  <si>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</si>
  <si>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</si>
  <si>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</si>
  <si>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</si>
  <si>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</si>
  <si>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</si>
  <si>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</si>
  <si>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</si>
  <si>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</si>
  <si>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</si>
  <si>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</si>
  <si>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</si>
  <si>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</si>
  <si>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</si>
  <si>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</si>
  <si>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</si>
  <si>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</si>
  <si>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</si>
  <si>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</si>
  <si>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</si>
  <si>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</si>
  <si>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</si>
  <si>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</si>
  <si>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</si>
  <si>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</si>
  <si>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</si>
  <si>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</si>
  <si>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</si>
  <si>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</si>
  <si>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</si>
  <si>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</si>
  <si>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</si>
  <si>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</si>
  <si>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</si>
  <si>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</si>
  <si>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</si>
  <si>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</si>
  <si>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</si>
  <si>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</si>
  <si>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</si>
  <si>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</si>
  <si>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</si>
  <si>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</si>
  <si>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</si>
  <si>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</si>
  <si>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</si>
  <si>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</si>
  <si>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</si>
  <si>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</si>
  <si>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</si>
  <si>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</si>
  <si>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</si>
  <si>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</si>
  <si>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</si>
  <si>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</si>
  <si>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</si>
  <si>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</si>
  <si>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</si>
  <si>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</si>
  <si>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</si>
  <si>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</si>
  <si>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</si>
  <si>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</si>
  <si>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</si>
  <si>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</si>
  <si>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</si>
  <si>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</si>
  <si>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</si>
  <si>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</si>
  <si>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</si>
  <si>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</si>
  <si>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</si>
  <si>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</si>
  <si>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</si>
  <si>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</si>
  <si>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</si>
  <si>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</si>
  <si>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</si>
  <si>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</si>
  <si>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</si>
  <si>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</si>
  <si>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</si>
  <si>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</si>
  <si>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</si>
  <si>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</si>
  <si>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</si>
  <si>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</si>
  <si>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</si>
  <si>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</si>
  <si>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</si>
  <si>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</si>
  <si>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</si>
  <si>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</si>
  <si>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</si>
  <si>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</si>
  <si>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</si>
  <si>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</si>
  <si>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</si>
  <si>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</si>
  <si>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</si>
  <si>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</si>
  <si>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</si>
  <si>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</si>
  <si>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</si>
  <si>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</si>
  <si>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</si>
  <si>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</si>
  <si>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</si>
  <si>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</si>
  <si>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</si>
  <si>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</si>
  <si>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</si>
  <si>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</si>
  <si>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</si>
  <si>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</si>
  <si>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</si>
  <si>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</si>
  <si>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</si>
  <si>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</si>
  <si>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</si>
  <si>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</si>
  <si>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</si>
  <si>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</si>
  <si>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</si>
  <si>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</si>
  <si>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</si>
  <si>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</si>
  <si>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</si>
  <si>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</si>
  <si>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</si>
  <si>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</si>
  <si>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</si>
  <si>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</si>
  <si>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</si>
  <si>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</si>
  <si>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</si>
  <si>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</si>
  <si>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</si>
  <si>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</si>
  <si>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</si>
  <si>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</si>
  <si>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</si>
  <si>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</si>
  <si>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</si>
  <si>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</si>
  <si>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</si>
  <si>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</si>
  <si>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</si>
  <si>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</si>
  <si>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</si>
  <si>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</si>
  <si>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</si>
  <si>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</si>
  <si>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</si>
  <si>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</si>
  <si>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</si>
  <si>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</si>
  <si>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</si>
  <si>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</si>
  <si>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</si>
  <si>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</si>
  <si>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</si>
  <si>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</si>
  <si>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</si>
  <si>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</si>
  <si>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</si>
  <si>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</si>
  <si>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</si>
  <si>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</si>
  <si>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</si>
  <si>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</si>
  <si>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</si>
  <si>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</si>
  <si>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</si>
  <si>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</si>
  <si>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</si>
  <si>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</si>
  <si>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</si>
  <si>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</si>
  <si>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</si>
  <si>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</si>
  <si>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</si>
  <si>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</si>
  <si>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</si>
  <si>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</si>
  <si>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</si>
  <si>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</si>
  <si>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</si>
  <si>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</si>
  <si>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</si>
  <si>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</si>
  <si>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</si>
  <si>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</si>
  <si>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</si>
  <si>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</si>
  <si>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</si>
  <si>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</si>
  <si>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</si>
  <si>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</si>
  <si>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</si>
  <si>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</si>
  <si>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</si>
  <si>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</si>
  <si>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</si>
  <si>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</si>
  <si>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</si>
  <si>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</si>
  <si>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</si>
  <si>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</si>
  <si>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</si>
  <si>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</si>
  <si>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</si>
  <si>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</si>
  <si>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</si>
  <si>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</si>
  <si>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</si>
  <si>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</si>
  <si>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</si>
  <si>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</si>
  <si>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</si>
  <si>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</si>
  <si>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</si>
  <si>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</si>
  <si>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</si>
  <si>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</si>
  <si>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</si>
  <si>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</si>
  <si>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</si>
  <si>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</si>
  <si>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</si>
  <si>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</si>
  <si>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</si>
  <si>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</si>
  <si>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</si>
  <si>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</si>
  <si>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</si>
  <si>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</si>
  <si>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</si>
  <si>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</si>
  <si>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</si>
  <si>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</si>
  <si>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</si>
  <si>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</si>
  <si>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</si>
  <si>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</si>
  <si>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</si>
  <si>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</si>
  <si>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</si>
  <si>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</si>
  <si>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</si>
  <si>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</si>
  <si>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</si>
  <si>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</si>
  <si>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</si>
  <si>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</si>
  <si>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</si>
  <si>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</si>
  <si>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</si>
  <si>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</si>
  <si>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</si>
  <si>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</si>
  <si>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</si>
  <si>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</si>
  <si>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</si>
  <si>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</si>
  <si>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</si>
  <si>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</si>
  <si>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</si>
  <si>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</si>
  <si>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</si>
  <si>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</si>
  <si>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</si>
  <si>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</si>
  <si>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</si>
  <si>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</si>
  <si>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</si>
  <si>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</si>
  <si>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</si>
  <si>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</si>
  <si>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</si>
  <si>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</si>
  <si>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</si>
  <si>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</si>
  <si>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</si>
  <si>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</si>
  <si>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</si>
  <si>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</si>
  <si>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</si>
  <si>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</si>
  <si>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</si>
  <si>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</si>
  <si>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</si>
  <si>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</si>
  <si>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</si>
  <si>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</si>
  <si>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</si>
  <si>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</si>
  <si>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</si>
  <si>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</si>
  <si>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</si>
  <si>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</si>
  <si>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</si>
  <si>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</si>
  <si>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</si>
  <si>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</si>
  <si>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</si>
  <si>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</si>
  <si>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</si>
  <si>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</si>
  <si>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</si>
  <si>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</si>
  <si>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</si>
  <si>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</si>
  <si>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</si>
  <si>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</si>
  <si>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</si>
  <si>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</si>
  <si>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</si>
  <si>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</si>
  <si>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</si>
  <si>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</si>
  <si>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</si>
  <si>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</si>
  <si>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</si>
  <si>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</si>
  <si>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</si>
  <si>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</si>
  <si>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</si>
  <si>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</si>
  <si>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</si>
  <si>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</si>
  <si>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</si>
  <si>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</si>
  <si>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</si>
  <si>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</si>
  <si>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</si>
  <si>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</si>
  <si>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</si>
  <si>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</si>
  <si>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</si>
  <si>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</si>
  <si>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</si>
  <si>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</si>
  <si>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</si>
  <si>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</si>
  <si>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</si>
  <si>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</si>
  <si>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</si>
  <si>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</si>
  <si>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</si>
  <si>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</si>
  <si>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</si>
  <si>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</si>
  <si>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</si>
  <si>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</si>
  <si>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</si>
  <si>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</si>
  <si>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</si>
  <si>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</si>
  <si>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</si>
  <si>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</si>
  <si>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</si>
  <si>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</si>
  <si>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</si>
  <si>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</si>
  <si>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</si>
  <si>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</si>
  <si>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</si>
  <si>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</si>
  <si>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</si>
  <si>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</si>
  <si>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</si>
  <si>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</si>
  <si>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</si>
  <si>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</si>
  <si>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</si>
  <si>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</si>
  <si>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</si>
  <si>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</si>
  <si>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</si>
  <si>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</si>
  <si>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</si>
  <si>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</si>
  <si>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</si>
  <si>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</si>
  <si>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</si>
  <si>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</si>
  <si>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</si>
  <si>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</si>
  <si>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</si>
  <si>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</si>
  <si>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</si>
  <si>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</si>
  <si>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</si>
  <si>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</si>
  <si>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</si>
  <si>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</si>
  <si>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</si>
  <si>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</si>
  <si>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</si>
  <si>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</si>
  <si>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</si>
  <si>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</si>
  <si>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</si>
  <si>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</si>
  <si>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</si>
  <si>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</si>
  <si>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</si>
  <si>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</si>
  <si>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</si>
  <si>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</si>
  <si>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</si>
  <si>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</si>
  <si>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</si>
  <si>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</si>
  <si>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</si>
  <si>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</si>
  <si>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</si>
  <si>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</si>
  <si>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</si>
  <si>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</si>
  <si>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</si>
  <si>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</si>
  <si>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</si>
  <si>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</si>
  <si>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</si>
  <si>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</si>
  <si>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</si>
  <si>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</si>
  <si>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</si>
  <si>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</si>
  <si>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</si>
  <si>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</si>
  <si>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</si>
  <si>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</si>
  <si>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</si>
  <si>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</si>
  <si>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</si>
  <si>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</si>
  <si>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</si>
  <si>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</si>
  <si>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</si>
  <si>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</si>
  <si>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</si>
  <si>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</si>
  <si>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</si>
  <si>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</si>
  <si>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</si>
  <si>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</si>
  <si>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</si>
  <si>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</si>
  <si>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</si>
  <si>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</si>
  <si>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</si>
  <si>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</si>
  <si>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</si>
  <si>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</si>
  <si>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</si>
  <si>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</si>
  <si>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</si>
  <si>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</si>
  <si>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</si>
  <si>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</si>
  <si>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</si>
  <si>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</si>
  <si>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</si>
  <si>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</si>
  <si>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</si>
  <si>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</si>
  <si>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</si>
  <si>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</si>
  <si>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</si>
  <si>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</si>
  <si>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</si>
  <si>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</si>
  <si>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</si>
  <si>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</si>
  <si>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</si>
  <si>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</si>
  <si>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</si>
  <si>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</si>
  <si>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</si>
  <si>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</si>
  <si>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</si>
  <si>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</si>
  <si>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</si>
  <si>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</si>
  <si>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</si>
  <si>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</si>
  <si>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</si>
  <si>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</si>
  <si>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</si>
  <si>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</si>
  <si>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</si>
  <si>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</si>
  <si>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</si>
  <si>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</si>
  <si>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</si>
  <si>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</si>
  <si>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</si>
  <si>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</si>
  <si>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</si>
  <si>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</si>
  <si>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</si>
  <si>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</si>
  <si>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</si>
  <si>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</si>
  <si>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</si>
  <si>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</si>
  <si>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</si>
  <si>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</si>
  <si>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</si>
  <si>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</si>
  <si>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</si>
  <si>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</si>
  <si>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</si>
  <si>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</si>
  <si>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</si>
  <si>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</si>
  <si>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</si>
  <si>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</si>
  <si>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</si>
  <si>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</si>
  <si>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</si>
  <si>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</si>
  <si>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</si>
  <si>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</si>
  <si>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</si>
  <si>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</si>
  <si>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</si>
  <si>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</si>
  <si>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</si>
  <si>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</si>
  <si>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</si>
  <si>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</si>
  <si>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</si>
  <si>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</si>
  <si>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</si>
  <si>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</si>
  <si>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</si>
  <si>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</si>
  <si>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</si>
  <si>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</si>
  <si>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</si>
  <si>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</si>
  <si>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</si>
  <si>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</si>
  <si>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</si>
  <si>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</si>
  <si>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</si>
  <si>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</si>
  <si>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</si>
  <si>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</si>
  <si>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</si>
  <si>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</si>
  <si>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</si>
  <si>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</si>
  <si>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</si>
  <si>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</si>
  <si>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</si>
  <si>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</si>
  <si>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</si>
  <si>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</si>
  <si>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</si>
  <si>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</si>
  <si>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</si>
  <si>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</si>
  <si>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</si>
  <si>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</si>
  <si>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</si>
  <si>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</si>
  <si>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</si>
  <si>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</si>
  <si>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</si>
  <si>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</si>
  <si>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</si>
  <si>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</si>
  <si>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</si>
  <si>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</si>
  <si>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</si>
  <si>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</si>
  <si>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</si>
  <si>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</si>
  <si>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</si>
  <si>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</si>
  <si>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</si>
  <si>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</si>
  <si>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</si>
  <si>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</si>
  <si>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</si>
  <si>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</si>
  <si>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</si>
  <si>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</si>
  <si>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</si>
  <si>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</si>
  <si>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</si>
  <si>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</si>
  <si>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</si>
  <si>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</si>
  <si>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</si>
  <si>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</si>
  <si>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</si>
  <si>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</si>
  <si>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</si>
  <si>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</si>
  <si>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</si>
  <si>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</si>
  <si>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</si>
  <si>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</si>
  <si>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</si>
  <si>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</si>
  <si>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</si>
  <si>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</si>
  <si>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</si>
  <si>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</si>
  <si>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</si>
  <si>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</si>
  <si>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</si>
  <si>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</si>
  <si>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</si>
  <si>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</si>
  <si>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</si>
  <si>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</si>
  <si>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</si>
  <si>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</si>
  <si>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</si>
  <si>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</si>
  <si>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</si>
  <si>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</si>
  <si>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</si>
  <si>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</si>
  <si>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</si>
  <si>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</si>
  <si>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</si>
  <si>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</si>
  <si>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</si>
  <si>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</si>
  <si>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</si>
  <si>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</si>
  <si>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</si>
  <si>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</si>
  <si>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</si>
  <si>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</si>
  <si>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</si>
  <si>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</si>
  <si>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</si>
  <si>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</si>
  <si>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</si>
  <si>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</si>
  <si>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</si>
  <si>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</si>
  <si>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</si>
  <si>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</si>
  <si>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</si>
  <si>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</si>
  <si>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</si>
  <si>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</si>
  <si>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</si>
  <si>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</si>
  <si>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</si>
  <si>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</si>
  <si>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</si>
  <si>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</si>
  <si>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</si>
  <si>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</si>
  <si>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</si>
  <si>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</si>
  <si>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</si>
  <si>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</si>
  <si>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</si>
  <si>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</si>
  <si>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</si>
  <si>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</si>
  <si>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</si>
  <si>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</si>
  <si>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</si>
  <si>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</si>
  <si>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</si>
  <si>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</si>
  <si>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</si>
  <si>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</si>
  <si>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</si>
  <si>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</si>
  <si>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</si>
  <si>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</si>
  <si>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</si>
  <si>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</si>
  <si>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</si>
  <si>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</si>
  <si>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</si>
  <si>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</si>
  <si>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</si>
  <si>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</si>
  <si>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</si>
  <si>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</si>
  <si>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</si>
  <si>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</si>
  <si>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</si>
  <si>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</si>
  <si>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</si>
  <si>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</si>
  <si>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</si>
  <si>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</si>
  <si>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</si>
  <si>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</si>
  <si>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</si>
  <si>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</si>
  <si>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</si>
  <si>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</si>
  <si>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</si>
  <si>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</si>
  <si>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</si>
  <si>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</si>
  <si>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</si>
  <si>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</si>
  <si>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</si>
  <si>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</si>
  <si>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</si>
  <si>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</si>
  <si>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</si>
  <si>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</si>
  <si>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</si>
  <si>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</si>
  <si>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</si>
  <si>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</si>
  <si>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</si>
  <si>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</si>
  <si>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</si>
  <si>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</si>
  <si>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</si>
  <si>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</si>
  <si>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</si>
  <si>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</si>
  <si>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</si>
  <si>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</si>
  <si>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</si>
  <si>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</si>
  <si>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</si>
  <si>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</si>
  <si>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</si>
  <si>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</si>
  <si>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</si>
  <si>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</si>
  <si>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</si>
  <si>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</si>
  <si>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</si>
  <si>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</si>
  <si>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</si>
  <si>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</si>
  <si>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</si>
  <si>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</si>
  <si>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</si>
  <si>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</si>
  <si>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</si>
  <si>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</si>
  <si>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</si>
  <si>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</si>
  <si>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</si>
  <si>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</si>
  <si>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</si>
  <si>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</si>
  <si>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</si>
  <si>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</si>
  <si>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</si>
  <si>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</si>
  <si>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</si>
  <si>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</si>
  <si>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</si>
  <si>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</si>
  <si>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</si>
  <si>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</si>
  <si>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</si>
  <si>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</si>
  <si>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</si>
  <si>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</si>
  <si>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</si>
  <si>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</si>
  <si>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</si>
  <si>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</si>
  <si>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</si>
  <si>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</si>
  <si>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</si>
  <si>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</si>
  <si>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</si>
  <si>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</si>
  <si>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</si>
  <si>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</si>
  <si>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</si>
  <si>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</si>
  <si>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</si>
  <si>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</si>
  <si>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</si>
  <si>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</si>
  <si>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</si>
  <si>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</si>
  <si>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</si>
  <si>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</si>
  <si>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</si>
  <si>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</si>
  <si>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</si>
  <si>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</si>
  <si>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</si>
  <si>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</si>
  <si>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</si>
  <si>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</si>
  <si>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</si>
  <si>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</si>
  <si>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</si>
  <si>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</si>
  <si>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</si>
  <si>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</si>
  <si>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</si>
  <si>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</si>
  <si>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</si>
  <si>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</si>
  <si>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</si>
  <si>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</si>
  <si>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</si>
  <si>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</si>
  <si>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</si>
  <si>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</si>
  <si>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</si>
  <si>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</si>
  <si>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</si>
  <si>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</si>
  <si>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</si>
  <si>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</si>
  <si>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</si>
  <si>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</si>
  <si>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</si>
  <si>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</si>
  <si>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</si>
  <si>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</si>
  <si>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</si>
  <si>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</si>
  <si>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</si>
  <si>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</si>
  <si>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</si>
  <si>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</si>
  <si>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</si>
  <si>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</si>
  <si>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</si>
  <si>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</si>
  <si>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</si>
  <si>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</si>
  <si>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</si>
  <si>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</si>
  <si>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</si>
  <si>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</si>
  <si>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</si>
  <si>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</si>
  <si>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</si>
  <si>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</si>
  <si>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</si>
  <si>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</si>
  <si>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</si>
  <si>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</si>
  <si>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</si>
  <si>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</si>
  <si>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</si>
  <si>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</si>
  <si>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</si>
  <si>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</si>
  <si>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</si>
  <si>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</si>
  <si>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</si>
  <si>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</si>
  <si>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</si>
  <si>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</si>
  <si>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</si>
  <si>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</si>
  <si>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</si>
  <si>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</si>
  <si>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</si>
  <si>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</si>
  <si>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</si>
  <si>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</si>
  <si>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</si>
  <si>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</si>
  <si>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</si>
  <si>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</si>
  <si>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</si>
  <si>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</si>
  <si>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</si>
  <si>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</si>
  <si>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</si>
  <si>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</si>
  <si>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</si>
  <si>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</si>
  <si>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</si>
  <si>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</si>
  <si>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</si>
  <si>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</si>
  <si>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</si>
  <si>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</si>
  <si>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</si>
  <si>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</si>
  <si>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</si>
  <si>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</si>
  <si>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</si>
  <si>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</si>
  <si>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</si>
  <si>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</si>
  <si>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</si>
  <si>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</si>
  <si>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</si>
  <si>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</si>
  <si>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</si>
  <si>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</si>
  <si>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</si>
  <si>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</si>
  <si>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</si>
  <si>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</si>
  <si>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</si>
  <si>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</si>
  <si>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</si>
  <si>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</si>
  <si>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</si>
  <si>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</si>
  <si>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</si>
  <si>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</si>
  <si>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</si>
  <si>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</si>
  <si>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</si>
  <si>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</si>
  <si>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</si>
  <si>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</si>
  <si>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</si>
  <si>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</si>
  <si>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</si>
  <si>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</si>
  <si>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</si>
  <si>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</si>
  <si>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</si>
  <si>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</si>
  <si>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</si>
  <si>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</si>
  <si>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</si>
  <si>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</si>
  <si>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</si>
  <si>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</si>
  <si>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</si>
  <si>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</si>
  <si>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</si>
  <si>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</si>
  <si>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</si>
  <si>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</si>
  <si>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</si>
  <si>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</si>
  <si>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</si>
  <si>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</si>
  <si>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</si>
  <si>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</si>
  <si>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</si>
  <si>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</si>
  <si>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</si>
  <si>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</si>
  <si>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</si>
  <si>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</si>
  <si>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</si>
  <si>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</si>
  <si>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</si>
  <si>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</si>
  <si>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</si>
  <si>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</si>
  <si>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</si>
  <si>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</si>
  <si>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</si>
  <si>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</si>
  <si>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</si>
  <si>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</si>
  <si>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</si>
  <si>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</si>
  <si>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</si>
  <si>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</si>
  <si>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</si>
  <si>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</si>
  <si>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</si>
  <si>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</si>
  <si>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</si>
  <si>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</si>
  <si>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</si>
  <si>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</si>
  <si>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</si>
  <si>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</si>
  <si>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</si>
  <si>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</si>
  <si>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</si>
  <si>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</si>
  <si>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</si>
  <si>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</si>
  <si>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</si>
  <si>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</si>
  <si>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</si>
  <si>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</si>
  <si>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</si>
  <si>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</si>
  <si>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</si>
  <si>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</si>
  <si>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</si>
  <si>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</si>
  <si>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</si>
  <si>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</si>
  <si>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</si>
  <si>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</si>
  <si>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</si>
  <si>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</si>
  <si>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</si>
  <si>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</si>
  <si>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</si>
  <si>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</si>
  <si>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</si>
  <si>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</si>
  <si>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</si>
  <si>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</si>
  <si>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</si>
  <si>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</si>
  <si>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</si>
  <si>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</si>
  <si>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</si>
  <si>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</si>
  <si>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</si>
  <si>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</si>
  <si>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</si>
  <si>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</si>
  <si>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</si>
  <si>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</si>
  <si>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</si>
  <si>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</si>
  <si>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</si>
  <si>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</si>
  <si>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</si>
  <si>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</si>
  <si>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</si>
  <si>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</si>
  <si>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</si>
  <si>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</si>
  <si>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</si>
  <si>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</si>
  <si>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</si>
  <si>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</si>
  <si>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</si>
  <si>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</si>
  <si>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</si>
  <si>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</si>
  <si>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</si>
  <si>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</si>
  <si>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</si>
  <si>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</si>
  <si>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</si>
  <si>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</si>
  <si>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</si>
  <si>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</si>
  <si>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</si>
  <si>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</si>
  <si>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</si>
  <si>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</si>
  <si>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</si>
  <si>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</si>
  <si>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</si>
  <si>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</si>
  <si>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</si>
  <si>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</si>
  <si>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</si>
  <si>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</si>
  <si>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</si>
  <si>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</si>
  <si>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</si>
  <si>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</si>
  <si>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</si>
  <si>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</si>
  <si>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</si>
  <si>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</si>
  <si>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</si>
  <si>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</si>
  <si>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</si>
  <si>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</si>
  <si>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</si>
  <si>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</si>
  <si>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</si>
  <si>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</si>
  <si>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</si>
  <si>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</si>
  <si>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</si>
  <si>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</si>
  <si>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</si>
  <si>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</si>
  <si>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</si>
  <si>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</si>
  <si>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</si>
  <si>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</si>
  <si>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</si>
  <si>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</si>
  <si>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</si>
  <si>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</si>
  <si>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</si>
  <si>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</si>
  <si>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</si>
  <si>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</si>
  <si>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</si>
  <si>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</si>
  <si>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</si>
  <si>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</si>
  <si>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</si>
  <si>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</si>
  <si>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</si>
  <si>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</si>
  <si>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</si>
  <si>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</si>
  <si>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</si>
  <si>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</si>
  <si>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</si>
  <si>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</si>
  <si>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</si>
  <si>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</si>
  <si>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</si>
  <si>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</si>
  <si>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</si>
  <si>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</si>
  <si>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</si>
  <si>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</si>
  <si>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</si>
  <si>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</si>
  <si>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</si>
  <si>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</si>
  <si>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</si>
  <si>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</si>
  <si>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</si>
  <si>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</si>
  <si>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</si>
  <si>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</si>
  <si>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</si>
  <si>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</si>
  <si>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</si>
  <si>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</si>
  <si>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</si>
  <si>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</si>
  <si>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</si>
  <si>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</si>
  <si>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</si>
  <si>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</si>
  <si>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</si>
  <si>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</si>
  <si>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</si>
  <si>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</si>
  <si>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</si>
  <si>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</si>
  <si>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</si>
  <si>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</si>
  <si>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</si>
  <si>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</si>
  <si>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</si>
  <si>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</si>
  <si>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</si>
  <si>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</si>
  <si>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</si>
  <si>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</si>
  <si>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</si>
  <si>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</si>
  <si>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</si>
  <si>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</si>
  <si>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</si>
  <si>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</si>
  <si>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</si>
  <si>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</si>
  <si>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</si>
  <si>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</si>
  <si>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</si>
  <si>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</si>
  <si>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</si>
  <si>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</si>
  <si>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</si>
  <si>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</si>
  <si>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</si>
  <si>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</si>
  <si>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</si>
  <si>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</si>
  <si>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</si>
  <si>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</si>
  <si>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</si>
  <si>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</si>
  <si>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</si>
  <si>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</si>
  <si>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</si>
  <si>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</si>
  <si>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</si>
  <si>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</si>
  <si>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</si>
  <si>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</si>
  <si>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</si>
  <si>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</si>
  <si>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</si>
  <si>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</si>
  <si>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</si>
  <si>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</si>
  <si>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</si>
  <si>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</si>
  <si>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</si>
  <si>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</si>
  <si>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</si>
  <si>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</si>
  <si>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</si>
  <si>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</si>
  <si>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</si>
  <si>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</si>
  <si>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</si>
  <si>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</si>
  <si>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</si>
  <si>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</si>
  <si>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</si>
  <si>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</si>
  <si>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</si>
  <si>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</si>
  <si>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</si>
  <si>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</si>
  <si>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</si>
  <si>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</si>
  <si>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</si>
  <si>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</si>
  <si>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</si>
  <si>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</si>
  <si>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</si>
  <si>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</si>
  <si>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</si>
  <si>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</si>
  <si>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</si>
  <si>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</si>
  <si>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</si>
  <si>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</si>
  <si>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</si>
  <si>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</si>
  <si>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</si>
  <si>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</si>
  <si>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</si>
  <si>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</si>
  <si>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</si>
  <si>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</si>
  <si>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</si>
  <si>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</si>
  <si>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</si>
  <si>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</si>
  <si>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</si>
  <si>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</si>
  <si>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</si>
  <si>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</si>
  <si>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</si>
  <si>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</si>
  <si>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</si>
  <si>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</si>
  <si>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</si>
  <si>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</si>
  <si>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</si>
  <si>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</si>
  <si>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</si>
  <si>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</si>
  <si>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</si>
  <si>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</si>
  <si>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</si>
  <si>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</si>
  <si>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</si>
  <si>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</si>
  <si>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</si>
  <si>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</si>
  <si>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</si>
  <si>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</si>
  <si>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</si>
  <si>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</si>
  <si>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</si>
  <si>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</si>
  <si>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</si>
  <si>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</si>
  <si>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</si>
  <si>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</si>
  <si>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</si>
  <si>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</si>
  <si>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</si>
  <si>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</si>
  <si>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</si>
  <si>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</si>
  <si>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</si>
  <si>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</si>
  <si>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</si>
  <si>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</si>
  <si>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</si>
  <si>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</si>
  <si>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</si>
  <si>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</si>
  <si>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</si>
  <si>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</si>
  <si>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</si>
  <si>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</si>
  <si>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</si>
  <si>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</si>
  <si>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</si>
  <si>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</si>
  <si>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</si>
  <si>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</si>
  <si>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</si>
  <si>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</si>
  <si>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</si>
  <si>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</si>
  <si>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</si>
  <si>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</si>
  <si>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</si>
  <si>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</si>
  <si>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</si>
  <si>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</si>
  <si>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</si>
  <si>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</si>
  <si>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</si>
  <si>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</si>
  <si>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</si>
  <si>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</si>
  <si>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</si>
  <si>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</si>
  <si>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</si>
  <si>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</si>
  <si>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</si>
  <si>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</si>
  <si>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</si>
  <si>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</si>
  <si>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</si>
  <si>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</si>
  <si>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</si>
  <si>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</si>
  <si>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</si>
  <si>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</si>
  <si>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</si>
  <si>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</si>
  <si>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</si>
  <si>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</si>
  <si>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</si>
  <si>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</si>
  <si>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</si>
  <si>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</si>
  <si>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</si>
  <si>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</si>
  <si>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</si>
  <si>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</si>
  <si>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</si>
  <si>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</si>
  <si>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</si>
  <si>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</si>
  <si>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</si>
  <si>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</si>
  <si>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</si>
  <si>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</si>
  <si>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</si>
  <si>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</si>
  <si>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</si>
  <si>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</si>
  <si>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</si>
  <si>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</si>
  <si>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</si>
  <si>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</si>
  <si>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</si>
  <si>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</si>
  <si>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</si>
  <si>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</si>
  <si>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</si>
  <si>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</si>
  <si>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</si>
  <si>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</si>
  <si>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</si>
  <si>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</si>
  <si>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</si>
  <si>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</si>
  <si>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</si>
  <si>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</si>
  <si>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</si>
  <si>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</si>
  <si>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</si>
  <si>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</si>
  <si>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</si>
  <si>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</si>
  <si>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</si>
  <si>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</si>
  <si>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</si>
  <si>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</si>
  <si>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</si>
  <si>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</si>
  <si>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</si>
  <si>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</si>
  <si>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</si>
  <si>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</si>
  <si>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</si>
  <si>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</si>
  <si>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</si>
  <si>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</si>
  <si>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</si>
  <si>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</si>
  <si>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</si>
  <si>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</si>
  <si>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</si>
  <si>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</si>
  <si>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</si>
  <si>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</si>
  <si>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</si>
  <si>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</si>
  <si>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</si>
  <si>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</si>
  <si>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</si>
  <si>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</si>
  <si>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</si>
  <si>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</si>
  <si>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</si>
  <si>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</si>
  <si>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</si>
  <si>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</si>
  <si>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</si>
  <si>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</si>
  <si>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</si>
  <si>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</si>
  <si>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</si>
  <si>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</si>
  <si>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</si>
  <si>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</si>
  <si>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</si>
  <si>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</si>
  <si>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</si>
  <si>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</si>
  <si>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</si>
  <si>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</si>
  <si>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</si>
  <si>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</si>
  <si>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</si>
  <si>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</si>
  <si>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</si>
  <si>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</si>
  <si>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</si>
  <si>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</si>
  <si>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</si>
  <si>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</si>
  <si>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</si>
  <si>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</si>
  <si>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</si>
  <si>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</si>
  <si>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</si>
  <si>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</si>
  <si>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</si>
  <si>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</si>
  <si>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</si>
  <si>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</si>
  <si>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</si>
  <si>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</si>
  <si>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</si>
  <si>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</si>
  <si>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</si>
  <si>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</si>
  <si>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</si>
  <si>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</si>
  <si>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</si>
  <si>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</si>
  <si>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</si>
  <si>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</si>
  <si>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</si>
  <si>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</si>
  <si>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</si>
  <si>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</si>
  <si>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</si>
  <si>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</si>
  <si>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</si>
  <si>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</si>
  <si>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</si>
  <si>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</si>
  <si>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</si>
  <si>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</si>
  <si>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</si>
  <si>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</si>
  <si>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</si>
  <si>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</si>
  <si>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</si>
  <si>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</si>
  <si>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</si>
  <si>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</si>
  <si>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</si>
  <si>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</si>
  <si>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</si>
  <si>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</si>
  <si>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</si>
  <si>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</si>
  <si>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</si>
  <si>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</si>
  <si>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</si>
  <si>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</si>
  <si>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</si>
  <si>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</si>
  <si>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</si>
  <si>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</si>
  <si>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</si>
  <si>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</si>
  <si>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</si>
  <si>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</si>
  <si>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</si>
  <si>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</si>
  <si>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</si>
  <si>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</si>
  <si>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</si>
  <si>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</si>
  <si>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</si>
  <si>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</si>
  <si>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</si>
  <si>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</si>
  <si>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</si>
  <si>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</si>
  <si>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</si>
  <si>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</si>
  <si>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</si>
  <si>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</si>
  <si>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</si>
  <si>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</si>
  <si>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</si>
  <si>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</si>
  <si>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</si>
  <si>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</si>
  <si>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</si>
  <si>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</si>
  <si>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</si>
  <si>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</si>
  <si>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</si>
  <si>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</si>
  <si>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</si>
  <si>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</si>
  <si>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</si>
  <si>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</si>
  <si>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</si>
  <si>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</si>
  <si>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</si>
  <si>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</si>
  <si>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</si>
  <si>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</si>
  <si>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</si>
  <si>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</si>
  <si>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</si>
  <si>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</si>
  <si>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</si>
  <si>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</si>
  <si>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</si>
  <si>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</si>
  <si>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</si>
  <si>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</si>
  <si>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</si>
  <si>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</si>
  <si>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</si>
  <si>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</si>
  <si>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</si>
  <si>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</si>
  <si>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</si>
  <si>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</si>
  <si>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</si>
  <si>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</si>
  <si>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</si>
  <si>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</si>
  <si>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</si>
  <si>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</si>
  <si>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</si>
  <si>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</si>
  <si>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</si>
  <si>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</si>
  <si>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</si>
  <si>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</si>
  <si>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</si>
  <si>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</si>
  <si>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</si>
  <si>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</si>
  <si>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</si>
  <si>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</si>
  <si>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</si>
  <si>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</si>
  <si>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</si>
  <si>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</si>
  <si>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</si>
  <si>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</si>
  <si>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</si>
  <si>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</si>
  <si>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</si>
  <si>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</si>
  <si>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</si>
  <si>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</si>
  <si>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</si>
  <si>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</si>
  <si>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</si>
  <si>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</si>
  <si>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</si>
  <si>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</si>
  <si>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</si>
  <si>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</si>
  <si>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</si>
  <si>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</si>
  <si>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</si>
  <si>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</si>
  <si>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</si>
  <si>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</si>
  <si>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</si>
  <si>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</si>
  <si>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</si>
  <si>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</si>
  <si>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</si>
  <si>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</si>
  <si>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</si>
  <si>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</si>
  <si>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</si>
  <si>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</si>
  <si>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</si>
  <si>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</si>
  <si>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</si>
  <si>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</si>
  <si>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</si>
  <si>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</si>
  <si>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</si>
  <si>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</si>
  <si>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</si>
  <si>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</si>
  <si>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</si>
  <si>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</si>
  <si>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</si>
  <si>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</si>
  <si>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</si>
  <si>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</si>
  <si>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</si>
  <si>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</si>
  <si>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</si>
  <si>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</si>
  <si>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</si>
  <si>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</si>
  <si>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</si>
  <si>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</si>
  <si>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</si>
  <si>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</si>
  <si>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</si>
  <si>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</si>
  <si>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</si>
  <si>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</si>
  <si>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</si>
  <si>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</si>
  <si>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</si>
  <si>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</si>
  <si>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</si>
  <si>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</si>
  <si>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</si>
  <si>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</si>
  <si>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</si>
  <si>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</si>
  <si>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</si>
  <si>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</si>
  <si>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</si>
  <si>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</si>
  <si>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</si>
  <si>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</si>
  <si>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</si>
  <si>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</si>
  <si>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</si>
  <si>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</si>
  <si>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</si>
  <si>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</si>
  <si>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</si>
  <si>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</si>
  <si>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</si>
  <si>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</si>
  <si>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</si>
  <si>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</si>
  <si>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</si>
  <si>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</si>
  <si>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</si>
  <si>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</si>
  <si>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</si>
  <si>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</si>
  <si>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</si>
  <si>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</si>
  <si>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</si>
  <si>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</si>
  <si>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</si>
  <si>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</si>
  <si>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</si>
  <si>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</si>
  <si>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</si>
  <si>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</si>
  <si>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</si>
  <si>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</si>
  <si>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</si>
  <si>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</si>
  <si>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</si>
  <si>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</si>
  <si>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</si>
  <si>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</si>
  <si>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</si>
  <si>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</si>
  <si>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</si>
  <si>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</si>
  <si>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</si>
  <si>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</si>
  <si>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</si>
  <si>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</si>
  <si>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</si>
  <si>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</si>
  <si>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</si>
  <si>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</si>
  <si>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</si>
  <si>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</si>
  <si>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</si>
  <si>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</si>
  <si>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</si>
  <si>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</si>
  <si>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</si>
  <si>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</si>
  <si>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</si>
  <si>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</si>
  <si>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</si>
  <si>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</si>
  <si>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</si>
  <si>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</si>
  <si>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</si>
  <si>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</si>
  <si>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</si>
  <si>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</si>
  <si>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</si>
  <si>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</si>
  <si>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</si>
  <si>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</si>
  <si>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</si>
  <si>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</si>
  <si>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</si>
  <si>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</si>
  <si>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</si>
  <si>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</si>
  <si>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</si>
  <si>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</si>
  <si>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</si>
  <si>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</si>
  <si>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</si>
  <si>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</si>
  <si>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</si>
  <si>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</si>
  <si>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</si>
  <si>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</si>
  <si>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</si>
  <si>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</si>
  <si>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</si>
  <si>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</si>
  <si>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</si>
  <si>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</si>
  <si>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</si>
  <si>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</si>
  <si>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</si>
  <si>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</si>
  <si>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</si>
  <si>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</si>
  <si>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</si>
  <si>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</si>
  <si>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</si>
  <si>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</si>
  <si>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</si>
  <si>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</si>
  <si>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</si>
  <si>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</si>
  <si>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</si>
  <si>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</si>
  <si>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</si>
  <si>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</si>
  <si>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</si>
  <si>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</si>
  <si>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</si>
  <si>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</si>
  <si>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</si>
  <si>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</si>
  <si>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</si>
  <si>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</si>
  <si>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</si>
  <si>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</si>
  <si>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</si>
  <si>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</si>
  <si>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</si>
  <si>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</si>
  <si>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</si>
  <si>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</si>
  <si>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</si>
  <si>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</si>
  <si>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</si>
  <si>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</si>
  <si>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</si>
  <si>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</si>
  <si>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</si>
  <si>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</si>
  <si>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</si>
  <si>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</si>
  <si>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</si>
  <si>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</si>
  <si>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</si>
  <si>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</si>
  <si>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</si>
  <si>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</si>
  <si>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</si>
  <si>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</si>
  <si>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</si>
  <si>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</si>
  <si>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</si>
  <si>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</si>
  <si>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</si>
  <si>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</si>
  <si>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</si>
  <si>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</si>
  <si>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</si>
  <si>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</si>
  <si>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</si>
  <si>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</si>
  <si>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</si>
  <si>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</si>
  <si>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</si>
  <si>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</si>
  <si>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</si>
  <si>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</si>
  <si>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</si>
  <si>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</si>
  <si>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</si>
  <si>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</si>
  <si>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</si>
  <si>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</si>
  <si>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</si>
  <si>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</si>
  <si>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</si>
  <si>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</si>
  <si>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</si>
  <si>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</si>
  <si>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</si>
  <si>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</si>
  <si>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</si>
  <si>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</si>
  <si>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</si>
  <si>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</si>
  <si>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</si>
  <si>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</si>
  <si>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</si>
  <si>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</si>
  <si>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</si>
  <si>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</si>
  <si>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</si>
  <si>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</si>
  <si>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</si>
  <si>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</si>
  <si>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</si>
  <si>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</si>
  <si>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</si>
  <si>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</si>
  <si>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</si>
  <si>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</si>
  <si>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</si>
  <si>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</si>
  <si>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</si>
  <si>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</si>
  <si>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</si>
  <si>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</si>
  <si>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</si>
  <si>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</si>
  <si>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</si>
  <si>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</si>
  <si>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</si>
  <si>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</si>
  <si>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</si>
  <si>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</si>
  <si>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</si>
  <si>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</si>
  <si>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</si>
  <si>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</si>
  <si>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</si>
  <si>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</si>
  <si>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</si>
  <si>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</si>
  <si>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</si>
  <si>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</si>
  <si>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</si>
  <si>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</si>
  <si>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</si>
  <si>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</si>
  <si>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</si>
  <si>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</si>
  <si>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</si>
  <si>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</si>
  <si>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</si>
  <si>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</si>
  <si>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</si>
  <si>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</si>
  <si>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</si>
  <si>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</si>
  <si>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</si>
  <si>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</si>
  <si>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</si>
  <si>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</si>
  <si>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</si>
  <si>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</si>
  <si>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</si>
  <si>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</si>
  <si>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</si>
  <si>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</si>
  <si>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</si>
  <si>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</si>
  <si>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</si>
  <si>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</si>
  <si>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</si>
  <si>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</si>
  <si>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</si>
  <si>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</si>
  <si>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</si>
  <si>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</si>
  <si>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</si>
  <si>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</si>
  <si>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</si>
  <si>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</si>
  <si>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</si>
  <si>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</si>
  <si>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</si>
  <si>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</si>
  <si>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</si>
  <si>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</si>
  <si>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</si>
  <si>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</si>
  <si>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</si>
  <si>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</si>
  <si>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</si>
  <si>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</si>
  <si>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</si>
  <si>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</si>
  <si>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</si>
  <si>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</si>
  <si>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</si>
  <si>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</si>
  <si>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</si>
  <si>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</si>
  <si>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</si>
  <si>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</si>
  <si>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</si>
  <si>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</si>
  <si>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</si>
  <si>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</si>
  <si>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</si>
  <si>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</si>
  <si>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</si>
  <si>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</si>
  <si>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</si>
  <si>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</si>
  <si>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</si>
  <si>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</si>
  <si>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</si>
  <si>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</si>
  <si>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</si>
  <si>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</si>
  <si>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</si>
  <si>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</si>
  <si>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</si>
  <si>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</si>
  <si>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</si>
  <si>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</si>
  <si>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</si>
  <si>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</si>
  <si>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</si>
  <si>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</si>
  <si>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</si>
  <si>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</si>
  <si>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</si>
  <si>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</si>
  <si>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</si>
  <si>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</si>
  <si>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</si>
  <si>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</si>
  <si>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</si>
  <si>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</si>
  <si>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</si>
  <si>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</si>
  <si>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</si>
  <si>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</si>
  <si>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</si>
  <si>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</si>
  <si>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</si>
  <si>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</si>
  <si>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</si>
  <si>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</si>
  <si>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</si>
  <si>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</si>
  <si>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</si>
  <si>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</si>
  <si>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</si>
  <si>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</si>
  <si>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</si>
  <si>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</si>
  <si>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</si>
  <si>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</si>
  <si>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</si>
  <si>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</si>
  <si>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</si>
  <si>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</si>
  <si>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</si>
  <si>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</si>
  <si>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</si>
  <si>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</si>
  <si>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</si>
  <si>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</si>
  <si>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</si>
  <si>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</si>
  <si>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</si>
  <si>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</si>
  <si>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</si>
  <si>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</si>
  <si>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</si>
  <si>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</si>
  <si>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</si>
  <si>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</si>
  <si>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</si>
  <si>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</si>
  <si>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</si>
  <si>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</si>
  <si>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</si>
  <si>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</si>
  <si>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</si>
  <si>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</si>
  <si>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</si>
  <si>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</si>
  <si>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</si>
  <si>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</si>
  <si>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</si>
  <si>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</si>
  <si>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</si>
  <si>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</si>
  <si>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</si>
  <si>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</si>
  <si>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</si>
  <si>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</si>
  <si>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</si>
  <si>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</si>
  <si>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</si>
  <si>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</si>
  <si>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</si>
  <si>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</si>
  <si>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</si>
  <si>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</si>
  <si>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</si>
  <si>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</si>
  <si>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</si>
  <si>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</si>
  <si>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</si>
  <si>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</si>
  <si>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</si>
  <si>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</si>
  <si>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</si>
  <si>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</si>
  <si>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</si>
  <si>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</si>
  <si>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</si>
  <si>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</si>
  <si>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</si>
  <si>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</si>
  <si>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</si>
  <si>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</si>
  <si>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</si>
  <si>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</si>
  <si>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</si>
  <si>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</si>
  <si>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</si>
  <si>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</si>
  <si>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</si>
  <si>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</si>
  <si>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</si>
  <si>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</si>
  <si>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</si>
  <si>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</si>
  <si>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</si>
  <si>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</si>
  <si>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</si>
  <si>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</si>
  <si>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</si>
  <si>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</si>
  <si>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</si>
  <si>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</si>
  <si>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</si>
  <si>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</si>
  <si>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</si>
  <si>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</si>
  <si>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</si>
  <si>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</si>
  <si>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</si>
  <si>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</si>
  <si>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</si>
  <si>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</si>
  <si>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</si>
  <si>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</si>
  <si>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</si>
  <si>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</si>
  <si>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</si>
  <si>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</si>
  <si>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</si>
  <si>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</si>
  <si>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</si>
  <si>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</si>
  <si>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</si>
  <si>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</si>
  <si>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</si>
  <si>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</si>
  <si>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</si>
  <si>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</si>
  <si>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</si>
  <si>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</si>
  <si>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</si>
  <si>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</si>
  <si>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</si>
  <si>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</si>
  <si>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</si>
  <si>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</si>
  <si>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</si>
  <si>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</si>
  <si>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</si>
  <si>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</si>
  <si>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</si>
  <si>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</si>
  <si>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</si>
  <si>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</si>
  <si>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</si>
  <si>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</si>
  <si>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</si>
  <si>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</si>
  <si>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</si>
  <si>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</si>
  <si>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</si>
  <si>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</si>
  <si>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</si>
  <si>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</si>
  <si>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</si>
  <si>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</si>
  <si>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</si>
  <si>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</si>
  <si>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</si>
  <si>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</si>
  <si>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</si>
  <si>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</si>
  <si>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</si>
  <si>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</si>
  <si>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</si>
  <si>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</si>
  <si>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</si>
  <si>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</si>
  <si>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</si>
  <si>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</si>
  <si>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</si>
  <si>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</si>
  <si>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</si>
  <si>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</si>
  <si>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</si>
  <si>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</si>
  <si>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</si>
  <si>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</si>
  <si>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</si>
  <si>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</si>
  <si>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</si>
  <si>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</si>
  <si>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</si>
  <si>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</si>
  <si>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</si>
  <si>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</si>
  <si>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</si>
  <si>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</si>
  <si>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</si>
  <si>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</si>
  <si>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</si>
  <si>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</si>
  <si>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</si>
  <si>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</si>
  <si>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</si>
  <si>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</si>
  <si>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</si>
  <si>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</si>
  <si>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</si>
  <si>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</si>
  <si>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</si>
  <si>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</si>
  <si>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</si>
  <si>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</si>
  <si>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</si>
  <si>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</si>
  <si>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</si>
  <si>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</si>
  <si>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</si>
  <si>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</si>
  <si>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</si>
  <si>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</si>
  <si>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</si>
  <si>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</si>
  <si>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</si>
  <si>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</si>
  <si>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</si>
  <si>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</si>
  <si>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</si>
  <si>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</si>
  <si>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</si>
  <si>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</si>
  <si>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</si>
  <si>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</si>
  <si>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</si>
  <si>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</si>
  <si>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</si>
  <si>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</si>
  <si>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</si>
  <si>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</si>
  <si>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</si>
  <si>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</si>
  <si>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</si>
  <si>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</si>
  <si>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</si>
  <si>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</si>
  <si>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</si>
  <si>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</si>
  <si>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</si>
  <si>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</si>
  <si>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</si>
  <si>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</si>
  <si>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</si>
  <si>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</si>
  <si>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</si>
  <si>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</si>
  <si>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</si>
  <si>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</si>
  <si>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</si>
  <si>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</si>
  <si>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</si>
  <si>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</si>
  <si>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</si>
  <si>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</si>
  <si>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</si>
  <si>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</si>
  <si>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</si>
  <si>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</si>
  <si>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</si>
  <si>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</si>
  <si>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</si>
  <si>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</si>
  <si>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</si>
  <si>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</si>
  <si>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</si>
  <si>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</si>
  <si>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</si>
  <si>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</si>
  <si>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</si>
  <si>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</si>
  <si>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</si>
  <si>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</si>
  <si>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</si>
  <si>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</si>
  <si>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</si>
  <si>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</si>
  <si>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</si>
  <si>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</si>
  <si>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</si>
  <si>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</si>
  <si>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</si>
  <si>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</si>
  <si>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</si>
  <si>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</si>
  <si>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</si>
  <si>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</si>
  <si>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</si>
  <si>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</si>
  <si>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</si>
  <si>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</si>
  <si>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</si>
  <si>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</si>
  <si>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</si>
  <si>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</si>
  <si>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</si>
  <si>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</si>
  <si>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</si>
  <si>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</si>
  <si>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</si>
  <si>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</si>
  <si>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</si>
  <si>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</si>
  <si>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</si>
  <si>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</si>
  <si>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</si>
  <si>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</si>
  <si>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</si>
  <si>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</si>
  <si>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</si>
  <si>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</si>
  <si>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</si>
  <si>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</si>
  <si>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</si>
  <si>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</si>
  <si>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</si>
  <si>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</si>
  <si>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</si>
  <si>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</si>
  <si>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</si>
  <si>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</si>
  <si>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</si>
  <si>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</si>
  <si>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</si>
  <si>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</si>
  <si>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</si>
  <si>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</si>
  <si>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</si>
  <si>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</si>
  <si>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</si>
  <si>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</si>
  <si>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</si>
  <si>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</si>
  <si>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</si>
  <si>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</si>
  <si>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</si>
  <si>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</si>
  <si>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</si>
  <si>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</si>
  <si>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</si>
  <si>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</si>
  <si>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</si>
  <si>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</si>
  <si>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</si>
  <si>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</si>
  <si>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</si>
  <si>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</si>
  <si>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</si>
  <si>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</si>
  <si>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</si>
  <si>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</si>
  <si>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</si>
  <si>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</si>
  <si>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</si>
  <si>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</si>
  <si>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</si>
  <si>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</si>
  <si>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</si>
  <si>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</si>
  <si>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</si>
  <si>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</si>
  <si>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</si>
  <si>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</si>
  <si>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</si>
  <si>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</si>
  <si>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</si>
  <si>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</si>
  <si>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</si>
  <si>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</si>
  <si>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</si>
  <si>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</si>
  <si>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</si>
  <si>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</si>
  <si>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</si>
  <si>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</si>
  <si>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</si>
  <si>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</si>
  <si>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</si>
  <si>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</si>
  <si>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</si>
  <si>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</si>
  <si>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</si>
  <si>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</si>
  <si>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</si>
  <si>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</si>
  <si>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</si>
  <si>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</si>
  <si>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</si>
  <si>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</si>
  <si>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</si>
  <si>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</si>
  <si>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</si>
  <si>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</si>
  <si>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</si>
  <si>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</si>
  <si>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</si>
  <si>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</si>
  <si>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</si>
  <si>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</si>
  <si>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</si>
  <si>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</si>
  <si>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</si>
  <si>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</si>
  <si>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</si>
  <si>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</si>
  <si>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</si>
  <si>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</si>
  <si>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</si>
  <si>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</si>
  <si>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</si>
  <si>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</si>
  <si>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</si>
  <si>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</si>
  <si>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</si>
  <si>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</si>
  <si>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</si>
  <si>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</si>
  <si>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</si>
  <si>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</si>
  <si>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</si>
  <si>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</si>
  <si>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</si>
  <si>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</si>
  <si>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</si>
  <si>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</si>
  <si>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</si>
  <si>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</si>
  <si>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</si>
  <si>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</si>
  <si>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</si>
  <si>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</si>
  <si>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</si>
  <si>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</si>
  <si>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</si>
  <si>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</si>
  <si>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</si>
  <si>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</si>
  <si>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</si>
  <si>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</si>
  <si>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</si>
  <si>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</si>
  <si>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</si>
  <si>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</si>
  <si>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</si>
  <si>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</si>
  <si>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</si>
  <si>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</si>
  <si>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</si>
  <si>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</si>
  <si>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</si>
  <si>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</si>
  <si>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</si>
  <si>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</si>
  <si>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</si>
  <si>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</si>
  <si>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</si>
  <si>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</si>
  <si>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</si>
  <si>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</si>
  <si>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</si>
  <si>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</si>
  <si>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</si>
  <si>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</si>
  <si>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</si>
  <si>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</si>
  <si>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</si>
  <si>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</si>
  <si>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</si>
  <si>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</si>
  <si>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</si>
  <si>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</si>
  <si>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</si>
  <si>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</si>
  <si>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</si>
  <si>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</si>
  <si>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</si>
  <si>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</si>
  <si>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</si>
  <si>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</si>
  <si>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</si>
  <si>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</si>
  <si>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</si>
  <si>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</si>
  <si>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</si>
  <si>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</si>
  <si>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</si>
  <si>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</si>
  <si>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</si>
  <si>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</si>
  <si>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</si>
  <si>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</si>
  <si>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</si>
  <si>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</si>
  <si>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</si>
  <si>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</si>
  <si>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</si>
  <si>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</si>
  <si>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</si>
  <si>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</si>
  <si>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</si>
  <si>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</si>
  <si>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</si>
  <si>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</si>
  <si>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</si>
  <si>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</si>
  <si>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</si>
  <si>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</si>
  <si>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</si>
  <si>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</si>
  <si>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</si>
  <si>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</si>
  <si>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</si>
  <si>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</si>
  <si>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</si>
  <si>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</si>
  <si>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</si>
  <si>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</si>
  <si>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</si>
  <si>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</si>
  <si>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</si>
  <si>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</si>
  <si>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</si>
  <si>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</si>
  <si>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</si>
  <si>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</si>
  <si>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</si>
  <si>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</si>
  <si>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</si>
  <si>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</si>
  <si>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</si>
  <si>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</si>
  <si>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</si>
  <si>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</si>
  <si>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</si>
  <si>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</si>
  <si>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</si>
  <si>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</si>
  <si>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</si>
  <si>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</si>
  <si>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</si>
  <si>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</si>
  <si>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</si>
  <si>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</si>
  <si>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</si>
  <si>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</si>
  <si>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</si>
  <si>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</si>
  <si>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</si>
  <si>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</si>
  <si>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</si>
  <si>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</si>
  <si>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</si>
  <si>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</si>
  <si>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</si>
  <si>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</si>
  <si>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</si>
  <si>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</si>
  <si>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</si>
  <si>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</si>
  <si>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</si>
  <si>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</si>
  <si>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</si>
  <si>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</si>
  <si>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</si>
  <si>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</si>
  <si>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</si>
  <si>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</si>
  <si>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</si>
  <si>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</si>
  <si>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</si>
  <si>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</si>
  <si>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</si>
  <si>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</si>
  <si>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</si>
  <si>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</si>
  <si>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</si>
  <si>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</si>
  <si>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</si>
  <si>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</si>
  <si>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</si>
  <si>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</si>
  <si>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</si>
  <si>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</si>
  <si>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</si>
  <si>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</si>
  <si>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</si>
  <si>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</si>
  <si>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</si>
  <si>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</si>
  <si>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</si>
  <si>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</si>
  <si>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</si>
  <si>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</si>
  <si>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</si>
  <si>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</si>
  <si>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</si>
  <si>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</si>
  <si>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</si>
  <si>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</si>
  <si>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</si>
  <si>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</si>
  <si>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</si>
  <si>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</si>
  <si>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</si>
  <si>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</si>
  <si>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</si>
  <si>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</si>
  <si>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</si>
  <si>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</si>
  <si>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</si>
  <si>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</si>
  <si>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</si>
  <si>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</si>
  <si>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</si>
  <si>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</si>
  <si>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</si>
  <si>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</si>
  <si>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</si>
  <si>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</si>
  <si>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</si>
  <si>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</si>
  <si>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</si>
  <si>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</si>
  <si>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</si>
  <si>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</si>
  <si>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</si>
  <si>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</si>
  <si>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</si>
  <si>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</si>
  <si>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</si>
  <si>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</si>
  <si>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</si>
  <si>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</si>
  <si>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</si>
  <si>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</si>
  <si>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</si>
  <si>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</si>
  <si>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</si>
  <si>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</si>
  <si>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</si>
  <si>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</si>
  <si>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</si>
  <si>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</si>
  <si>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</si>
  <si>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</si>
  <si>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</si>
  <si>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</si>
  <si>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</si>
  <si>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</si>
  <si>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</si>
  <si>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</si>
  <si>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</si>
  <si>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</si>
  <si>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</si>
  <si>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</si>
  <si>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</si>
  <si>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</si>
  <si>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</si>
  <si>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</si>
  <si>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</si>
  <si>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</si>
  <si>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</si>
  <si>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</si>
  <si>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</si>
  <si>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</si>
  <si>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</si>
  <si>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</si>
  <si>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</si>
  <si>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</si>
  <si>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</si>
  <si>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</si>
  <si>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</si>
  <si>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</si>
  <si>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</si>
  <si>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</si>
  <si>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</si>
  <si>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</si>
  <si>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</si>
  <si>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</si>
  <si>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</si>
  <si>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</si>
  <si>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</si>
  <si>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</si>
  <si>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</si>
  <si>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</si>
  <si>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</si>
  <si>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</si>
  <si>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</si>
  <si>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</si>
  <si>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</si>
  <si>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</si>
  <si>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</si>
  <si>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</si>
  <si>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</si>
  <si>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</si>
  <si>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</si>
  <si>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</si>
  <si>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</si>
  <si>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</si>
  <si>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</si>
  <si>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</si>
  <si>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</si>
  <si>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</si>
  <si>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</si>
  <si>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</si>
  <si>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</si>
  <si>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</si>
  <si>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</si>
  <si>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</si>
  <si>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</si>
  <si>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</si>
  <si>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</si>
  <si>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</si>
  <si>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</si>
  <si>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</si>
  <si>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</si>
  <si>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</si>
  <si>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</si>
  <si>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</si>
  <si>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</si>
  <si>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</si>
  <si>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</si>
  <si>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</si>
  <si>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</si>
  <si>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</si>
  <si>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</si>
  <si>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</si>
  <si>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</si>
  <si>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</si>
  <si>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</si>
  <si>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</si>
  <si>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</si>
  <si>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</si>
  <si>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</si>
  <si>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</si>
  <si>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</si>
  <si>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</si>
  <si>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</si>
  <si>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</si>
  <si>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</si>
  <si>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</si>
  <si>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</si>
  <si>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</si>
  <si>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</si>
  <si>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</si>
  <si>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</si>
  <si>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</si>
  <si>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</si>
  <si>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</si>
  <si>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</si>
  <si>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</si>
  <si>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</si>
  <si>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</si>
  <si>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</si>
  <si>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</si>
  <si>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</si>
  <si>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</si>
  <si>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</si>
  <si>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</si>
  <si>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</si>
  <si>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</si>
  <si>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</si>
  <si>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</si>
  <si>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</si>
  <si>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</si>
  <si>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</si>
  <si>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</si>
  <si>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</si>
  <si>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</si>
  <si>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</si>
  <si>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</si>
  <si>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</si>
  <si>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</si>
  <si>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</si>
  <si>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</si>
  <si>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</si>
  <si>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</si>
  <si>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</si>
  <si>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</si>
  <si>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</si>
  <si>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</si>
  <si>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</si>
  <si>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</si>
  <si>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</si>
  <si>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</si>
  <si>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</si>
  <si>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</si>
  <si>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</si>
  <si>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</si>
  <si>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</si>
  <si>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</si>
  <si>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</si>
  <si>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</si>
  <si>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</si>
  <si>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</si>
  <si>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</si>
  <si>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</si>
  <si>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</si>
  <si>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</si>
  <si>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</si>
  <si>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</si>
  <si>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</si>
  <si>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</si>
  <si>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</si>
  <si>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</si>
  <si>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</si>
  <si>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</si>
  <si>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</si>
  <si>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</si>
  <si>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</si>
  <si>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</si>
  <si>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</si>
  <si>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</si>
  <si>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</si>
  <si>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</si>
  <si>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</si>
  <si>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</si>
  <si>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</si>
  <si>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</si>
  <si>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</si>
  <si>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</si>
  <si>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</si>
  <si>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</si>
  <si>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</si>
  <si>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</si>
  <si>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</si>
  <si>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</si>
  <si>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</si>
  <si>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</si>
  <si>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</si>
  <si>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</si>
  <si>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</si>
  <si>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</si>
  <si>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</si>
  <si>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</si>
  <si>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</si>
  <si>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</si>
  <si>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</si>
  <si>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</si>
  <si>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</si>
  <si>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</si>
  <si>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</si>
  <si>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</si>
  <si>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</si>
  <si>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</si>
  <si>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</si>
  <si>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</si>
  <si>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</si>
  <si>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</si>
  <si>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</si>
  <si>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</si>
  <si>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</si>
  <si>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</si>
  <si>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</si>
  <si>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</si>
  <si>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</si>
  <si>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</si>
  <si>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</si>
  <si>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</si>
  <si>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</si>
  <si>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</si>
  <si>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</si>
  <si>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</si>
  <si>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</si>
  <si>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</si>
  <si>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</si>
  <si>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</si>
  <si>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</si>
  <si>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</si>
  <si>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</si>
  <si>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</si>
  <si>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</si>
  <si>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</si>
  <si>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</si>
  <si>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</si>
  <si>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</si>
  <si>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</si>
  <si>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</si>
  <si>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</si>
  <si>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</si>
  <si>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</si>
  <si>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</si>
  <si>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</si>
  <si>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</si>
  <si>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</si>
  <si>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</si>
  <si>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</si>
  <si>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</si>
  <si>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</si>
  <si>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</si>
  <si>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</si>
  <si>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</si>
  <si>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</si>
  <si>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</si>
  <si>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</si>
  <si>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</si>
  <si>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</si>
  <si>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</si>
  <si>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</si>
  <si>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</si>
  <si>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</si>
  <si>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</si>
  <si>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</si>
  <si>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</si>
  <si>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</si>
  <si>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</si>
  <si>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</si>
  <si>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</si>
  <si>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</si>
  <si>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</si>
  <si>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</si>
  <si>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</si>
  <si>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</si>
  <si>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</si>
  <si>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</si>
  <si>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</si>
  <si>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</si>
  <si>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</si>
  <si>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</si>
  <si>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</si>
  <si>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</si>
  <si>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</si>
  <si>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</si>
  <si>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</si>
  <si>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</si>
  <si>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</si>
  <si>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</si>
  <si>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</si>
  <si>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</si>
  <si>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</si>
  <si>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</si>
  <si>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</si>
  <si>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</si>
  <si>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</si>
  <si>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</si>
  <si>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</si>
  <si>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</si>
  <si>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</si>
  <si>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</si>
  <si>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</si>
  <si>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</si>
  <si>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</si>
  <si>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</si>
  <si>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</si>
  <si>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</si>
  <si>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</si>
  <si>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</si>
  <si>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</si>
  <si>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</si>
  <si>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</si>
  <si>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</si>
  <si>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</si>
  <si>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</si>
  <si>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</si>
  <si>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</si>
  <si>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</si>
  <si>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</si>
  <si>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</si>
  <si>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</si>
  <si>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</si>
  <si>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</si>
  <si>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</si>
  <si>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</si>
  <si>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</si>
  <si>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</si>
  <si>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</si>
  <si>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</si>
  <si>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</si>
  <si>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</si>
  <si>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</si>
  <si>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</si>
  <si>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</si>
  <si>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</si>
  <si>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</si>
  <si>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</si>
  <si>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</si>
  <si>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</si>
  <si>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</si>
  <si>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</si>
  <si>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</si>
  <si>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</si>
  <si>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</si>
  <si>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</si>
  <si>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</si>
  <si>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</si>
  <si>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</si>
  <si>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</si>
  <si>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</si>
  <si>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</si>
  <si>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</si>
  <si>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</si>
  <si>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</si>
  <si>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</si>
  <si>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</si>
  <si>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</si>
  <si>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</si>
  <si>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</si>
  <si>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</si>
  <si>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</si>
  <si>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</si>
  <si>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</si>
  <si>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</si>
  <si>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</si>
  <si>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</si>
  <si>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</si>
  <si>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</si>
  <si>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</si>
  <si>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</si>
  <si>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</si>
  <si>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</si>
  <si>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</si>
  <si>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</si>
  <si>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</si>
  <si>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</si>
  <si>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</si>
  <si>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</si>
  <si>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</si>
  <si>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</si>
  <si>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</si>
  <si>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</si>
  <si>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</si>
  <si>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</si>
  <si>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</si>
  <si>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</si>
  <si>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</si>
  <si>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</si>
  <si>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</si>
  <si>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</si>
  <si>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</si>
  <si>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</si>
  <si>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</si>
  <si>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</si>
  <si>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</si>
  <si>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</si>
  <si>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</si>
  <si>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</si>
  <si>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</si>
  <si>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</si>
  <si>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</si>
  <si>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</si>
  <si>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</si>
  <si>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</si>
  <si>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</si>
  <si>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</si>
  <si>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</si>
  <si>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</si>
  <si>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</si>
  <si>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</si>
  <si>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</si>
  <si>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</si>
  <si>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</si>
  <si>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</si>
  <si>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</si>
  <si>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</si>
  <si>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</si>
  <si>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</si>
  <si>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</si>
  <si>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</si>
  <si>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</si>
  <si>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</si>
  <si>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</si>
  <si>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</si>
  <si>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</si>
  <si>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</si>
  <si>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</si>
  <si>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</si>
  <si>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</si>
  <si>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</si>
  <si>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</si>
  <si>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</si>
  <si>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</si>
  <si>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</si>
  <si>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</si>
  <si>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</si>
  <si>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</si>
  <si>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</si>
  <si>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</si>
  <si>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</si>
  <si>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</si>
  <si>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</si>
  <si>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</si>
  <si>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</si>
  <si>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</si>
  <si>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</si>
  <si>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</si>
  <si>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</si>
  <si>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</si>
  <si>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</si>
  <si>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</si>
  <si>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</si>
  <si>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</si>
  <si>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</si>
  <si>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</si>
  <si>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</si>
  <si>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</si>
  <si>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</si>
  <si>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</si>
  <si>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</si>
  <si>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</si>
  <si>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</si>
  <si>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</si>
  <si>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</si>
  <si>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</si>
  <si>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</si>
  <si>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</si>
  <si>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</si>
  <si>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</si>
  <si>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</si>
  <si>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</si>
  <si>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</si>
  <si>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</si>
  <si>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</si>
  <si>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</si>
  <si>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</si>
  <si>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</si>
  <si>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</si>
  <si>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</si>
  <si>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</si>
  <si>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</si>
  <si>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</si>
  <si>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</si>
  <si>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</si>
  <si>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</si>
  <si>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</si>
  <si>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</si>
  <si>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</si>
  <si>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</si>
  <si>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</si>
  <si>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</si>
  <si>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</si>
  <si>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</si>
  <si>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</si>
  <si>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</si>
  <si>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</si>
  <si>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</si>
  <si>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</si>
  <si>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</si>
  <si>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</si>
  <si>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</si>
  <si>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</si>
  <si>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</si>
  <si>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</si>
  <si>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</si>
  <si>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</si>
  <si>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</si>
  <si>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</si>
  <si>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</si>
  <si>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</si>
  <si>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</si>
  <si>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</si>
  <si>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</si>
  <si>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</si>
  <si>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</si>
  <si>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</si>
  <si>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</si>
  <si>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</si>
  <si>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</si>
  <si>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</si>
  <si>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</si>
  <si>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</si>
  <si>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</si>
  <si>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</si>
  <si>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</si>
  <si>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</si>
  <si>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</si>
  <si>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</si>
  <si>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</si>
  <si>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</si>
  <si>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</si>
  <si>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</si>
  <si>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</si>
  <si>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</si>
  <si>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</si>
  <si>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</si>
  <si>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</si>
  <si>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</si>
  <si>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</si>
  <si>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</si>
  <si>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</si>
  <si>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</si>
  <si>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</si>
  <si>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</si>
  <si>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</si>
  <si>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</si>
  <si>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</si>
  <si>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</si>
  <si>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</si>
  <si>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</si>
  <si>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</si>
  <si>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</si>
  <si>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</si>
  <si>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</si>
  <si>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</si>
  <si>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</si>
  <si>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</si>
  <si>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</si>
  <si>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</si>
  <si>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</si>
  <si>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</si>
  <si>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</si>
  <si>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</si>
  <si>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</si>
  <si>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</si>
  <si>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</si>
  <si>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</si>
  <si>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</si>
  <si>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</si>
  <si>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</si>
  <si>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</si>
  <si>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</si>
  <si>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</si>
  <si>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</si>
  <si>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</si>
  <si>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</si>
  <si>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</si>
  <si>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</si>
  <si>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</si>
  <si>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</si>
  <si>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</si>
  <si>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</si>
  <si>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</si>
  <si>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</si>
  <si>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</si>
  <si>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</si>
  <si>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</si>
  <si>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</si>
  <si>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</si>
  <si>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</si>
  <si>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</si>
  <si>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</si>
  <si>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</si>
  <si>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</si>
  <si>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</si>
  <si>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</si>
  <si>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</si>
  <si>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</si>
  <si>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</si>
  <si>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</si>
  <si>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</si>
  <si>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</si>
  <si>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</si>
  <si>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</si>
  <si>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</si>
  <si>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</si>
  <si>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</si>
  <si>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</si>
  <si>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</si>
  <si>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</si>
  <si>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</si>
  <si>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</si>
  <si>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</si>
  <si>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</si>
  <si>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</si>
  <si>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</si>
  <si>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</si>
  <si>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</si>
  <si>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</si>
  <si>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</si>
  <si>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</si>
  <si>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</si>
  <si>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</si>
  <si>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</si>
  <si>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</si>
  <si>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</si>
  <si>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</si>
  <si>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</si>
  <si>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</si>
  <si>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</si>
  <si>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</si>
  <si>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</si>
  <si>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</si>
  <si>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</si>
  <si>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</si>
  <si>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</si>
  <si>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</si>
  <si>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</si>
  <si>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</si>
  <si>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</si>
  <si>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</si>
  <si>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</si>
  <si>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</si>
  <si>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</si>
  <si>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</si>
  <si>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</si>
  <si>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</si>
  <si>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</si>
  <si>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</si>
  <si>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</si>
  <si>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</si>
  <si>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</si>
  <si>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</si>
  <si>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</si>
  <si>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</si>
  <si>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</si>
  <si>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</si>
  <si>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</si>
  <si>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</si>
  <si>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</si>
  <si>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</si>
  <si>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</si>
  <si>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</si>
  <si>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</si>
  <si>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</si>
  <si>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</si>
  <si>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</si>
  <si>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</si>
  <si>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</si>
  <si>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</si>
  <si>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</si>
  <si>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</si>
  <si>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</si>
  <si>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</si>
  <si>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</si>
  <si>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</si>
  <si>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</si>
  <si>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</si>
  <si>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</si>
  <si>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</si>
  <si>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</si>
  <si>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</si>
  <si>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</si>
  <si>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</si>
  <si>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</si>
  <si>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</si>
  <si>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</si>
  <si>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</si>
  <si>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</si>
  <si>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</si>
  <si>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</si>
  <si>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</si>
  <si>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</si>
  <si>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</si>
  <si>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</si>
  <si>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</si>
  <si>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</si>
  <si>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</si>
  <si>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</si>
  <si>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</si>
  <si>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</si>
  <si>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</si>
  <si>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</si>
  <si>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</si>
  <si>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</si>
  <si>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</si>
  <si>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</si>
  <si>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</si>
  <si>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</si>
  <si>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</si>
  <si>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</si>
  <si>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</si>
  <si>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</si>
  <si>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</si>
  <si>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</si>
  <si>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</si>
  <si>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</si>
  <si>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</si>
  <si>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</si>
  <si>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</si>
  <si>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</si>
  <si>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</si>
  <si>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</si>
  <si>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</si>
  <si>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</si>
  <si>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</si>
  <si>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</si>
  <si>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</si>
  <si>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</si>
  <si>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</si>
  <si>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</si>
  <si>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</si>
  <si>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</si>
  <si>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</si>
  <si>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</si>
  <si>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</si>
  <si>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</si>
  <si>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</si>
  <si>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</si>
  <si>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</si>
  <si>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</si>
  <si>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</si>
  <si>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</si>
  <si>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</si>
  <si>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</si>
  <si>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</si>
  <si>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</si>
  <si>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</si>
  <si>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</si>
  <si>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</si>
  <si>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</si>
  <si>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</si>
  <si>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</si>
  <si>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</si>
  <si>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</si>
  <si>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</si>
  <si>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</si>
  <si>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</si>
  <si>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</si>
  <si>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</si>
  <si>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</si>
  <si>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</si>
  <si>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</si>
  <si>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</si>
  <si>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</si>
  <si>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</si>
  <si>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</si>
  <si>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</si>
  <si>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</si>
  <si>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</si>
  <si>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</si>
  <si>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</si>
  <si>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</si>
  <si>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</si>
  <si>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</si>
  <si>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</si>
  <si>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</si>
  <si>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</si>
  <si>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</si>
  <si>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</si>
  <si>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</si>
  <si>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</si>
  <si>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</si>
  <si>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</si>
  <si>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</si>
  <si>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</si>
  <si>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</si>
  <si>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</si>
  <si>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</si>
  <si>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</si>
  <si>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</si>
  <si>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</si>
  <si>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</si>
  <si>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</si>
  <si>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</si>
  <si>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</si>
  <si>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</si>
  <si>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</si>
  <si>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</si>
  <si>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</si>
  <si>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</si>
  <si>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</si>
  <si>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</si>
  <si>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</si>
  <si>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</si>
  <si>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</si>
  <si>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</si>
  <si>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</si>
  <si>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</si>
  <si>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</si>
  <si>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</si>
  <si>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</si>
  <si>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</si>
  <si>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</si>
  <si>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</si>
  <si>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</si>
  <si>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</si>
  <si>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</si>
  <si>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</si>
  <si>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</si>
  <si>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</si>
  <si>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</si>
  <si>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</si>
  <si>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</si>
  <si>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</si>
  <si>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</si>
  <si>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</si>
  <si>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</si>
  <si>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</si>
  <si>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</si>
  <si>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</si>
  <si>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</si>
  <si>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</si>
  <si>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</si>
  <si>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</si>
  <si>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</si>
  <si>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</si>
  <si>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</si>
  <si>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</si>
  <si>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</si>
  <si>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</si>
  <si>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</si>
  <si>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</si>
  <si>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</si>
  <si>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</si>
  <si>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</si>
  <si>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</si>
  <si>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</si>
  <si>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</si>
  <si>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</si>
  <si>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</si>
  <si>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</si>
  <si>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</si>
  <si>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</si>
  <si>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</si>
  <si>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</si>
  <si>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</si>
  <si>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</si>
  <si>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</si>
  <si>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</si>
  <si>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</si>
  <si>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</si>
  <si>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</si>
  <si>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</si>
  <si>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</si>
  <si>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</si>
  <si>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</si>
  <si>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</si>
  <si>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</si>
  <si>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</si>
  <si>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</si>
  <si>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</si>
  <si>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</si>
  <si>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</si>
  <si>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</si>
  <si>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</si>
  <si>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</si>
  <si>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</si>
  <si>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</si>
  <si>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</si>
  <si>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</si>
  <si>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</si>
  <si>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</si>
  <si>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</si>
  <si>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</si>
  <si>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</si>
  <si>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</si>
  <si>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</si>
  <si>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</si>
  <si>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</si>
  <si>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</si>
  <si>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</si>
  <si>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</si>
  <si>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</si>
  <si>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</si>
  <si>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</si>
  <si>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</si>
  <si>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</si>
  <si>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</si>
  <si>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</si>
  <si>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</si>
  <si>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</si>
  <si>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</si>
  <si>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</si>
  <si>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</si>
  <si>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</si>
  <si>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</si>
  <si>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</si>
  <si>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</si>
  <si>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</si>
  <si>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</si>
  <si>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</si>
  <si>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</si>
  <si>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</si>
  <si>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</si>
  <si>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</si>
  <si>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</si>
  <si>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</si>
  <si>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</si>
  <si>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</si>
  <si>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</si>
  <si>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</si>
  <si>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</si>
  <si>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</si>
  <si>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</si>
  <si>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</si>
  <si>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</si>
  <si>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</si>
  <si>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</si>
  <si>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</si>
  <si>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</si>
  <si>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</si>
  <si>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</si>
  <si>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</si>
  <si>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</si>
  <si>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</si>
  <si>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</si>
  <si>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</si>
  <si>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</si>
  <si>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</si>
  <si>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</si>
  <si>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</si>
  <si>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</si>
  <si>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</si>
  <si>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</si>
  <si>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</si>
  <si>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</si>
  <si>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</si>
  <si>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</si>
  <si>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</si>
  <si>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</si>
  <si>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</si>
  <si>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</si>
  <si>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</si>
  <si>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</si>
  <si>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</si>
  <si>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</si>
  <si>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</si>
  <si>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</si>
  <si>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</si>
  <si>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</si>
  <si>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</si>
  <si>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</si>
  <si>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</si>
  <si>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</si>
  <si>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</si>
  <si>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</si>
  <si>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</si>
  <si>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</si>
  <si>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</si>
  <si>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</si>
  <si>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</si>
  <si>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</si>
  <si>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</si>
  <si>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</si>
  <si>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</si>
  <si>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</si>
  <si>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</si>
  <si>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</si>
  <si>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</si>
  <si>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</si>
  <si>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</si>
  <si>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</si>
  <si>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</si>
  <si>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</si>
  <si>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</si>
  <si>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</si>
  <si>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</si>
  <si>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</si>
  <si>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</si>
  <si>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</si>
  <si>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</si>
  <si>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</si>
  <si>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</si>
  <si>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</si>
  <si>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</si>
  <si>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</si>
  <si>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</si>
  <si>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</si>
  <si>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</si>
  <si>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</si>
  <si>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</si>
  <si>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</si>
  <si>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</si>
  <si>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</si>
  <si>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</si>
  <si>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</si>
  <si>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</si>
  <si>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</si>
  <si>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</si>
  <si>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</si>
  <si>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</si>
  <si>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</si>
  <si>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</si>
  <si>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</si>
  <si>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</si>
  <si>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</si>
  <si>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</si>
  <si>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</si>
  <si>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</si>
  <si>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</si>
  <si>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</si>
  <si>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</si>
  <si>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</si>
  <si>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</si>
  <si>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</si>
  <si>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</si>
  <si>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</si>
  <si>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</si>
  <si>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</si>
  <si>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</si>
  <si>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</si>
  <si>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</si>
  <si>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</si>
  <si>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</si>
  <si>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</si>
  <si>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</si>
  <si>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</si>
  <si>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</si>
  <si>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</si>
  <si>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</si>
  <si>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</si>
  <si>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</si>
  <si>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</si>
  <si>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</si>
  <si>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</si>
  <si>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</si>
  <si>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</si>
  <si>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</si>
  <si>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</si>
  <si>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</si>
  <si>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</si>
  <si>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</si>
  <si>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</si>
  <si>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</si>
  <si>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</si>
  <si>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</si>
  <si>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</si>
  <si>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</si>
  <si>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</si>
  <si>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</si>
  <si>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</si>
  <si>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</si>
  <si>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</si>
  <si>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</si>
  <si>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</si>
  <si>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</si>
  <si>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</si>
  <si>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</si>
  <si>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</si>
  <si>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</si>
  <si>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</si>
  <si>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</si>
  <si>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</si>
  <si>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</si>
  <si>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</si>
  <si>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</si>
  <si>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</si>
  <si>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</si>
  <si>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</si>
  <si>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</si>
  <si>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</si>
  <si>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</si>
  <si>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</si>
  <si>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</si>
  <si>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</si>
  <si>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</si>
  <si>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</si>
  <si>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</si>
  <si>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</si>
  <si>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</si>
  <si>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</si>
  <si>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</si>
  <si>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</si>
  <si>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</si>
  <si>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</si>
  <si>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</si>
  <si>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</si>
  <si>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</si>
  <si>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</si>
  <si>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</si>
  <si>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</si>
  <si>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</si>
  <si>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</si>
  <si>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</si>
  <si>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</si>
  <si>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</si>
  <si>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</si>
  <si>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</si>
  <si>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</si>
  <si>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</si>
  <si>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</si>
  <si>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</si>
  <si>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</si>
  <si>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</si>
  <si>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</si>
  <si>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</si>
  <si>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</si>
  <si>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</si>
  <si>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</si>
  <si>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</si>
  <si>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</si>
  <si>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</si>
  <si>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</si>
  <si>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</si>
  <si>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</si>
  <si>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</si>
  <si>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</si>
  <si>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</si>
  <si>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</si>
  <si>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</si>
  <si>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</si>
  <si>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</si>
  <si>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</si>
  <si>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</si>
  <si>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</si>
  <si>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</si>
  <si>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</si>
  <si>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</si>
  <si>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</si>
  <si>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</si>
  <si>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</si>
  <si>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</si>
  <si>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</si>
  <si>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</si>
  <si>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</si>
  <si>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</si>
  <si>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</si>
  <si>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</si>
  <si>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</si>
  <si>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</si>
  <si>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</si>
  <si>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</si>
  <si>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</si>
  <si>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</si>
  <si>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</si>
  <si>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</si>
  <si>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</si>
  <si>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</si>
  <si>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</si>
  <si>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</si>
  <si>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</si>
  <si>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</si>
  <si>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</si>
  <si>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</si>
  <si>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</si>
  <si>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</si>
  <si>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</si>
  <si>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</si>
  <si>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</si>
  <si>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</si>
  <si>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</si>
  <si>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</si>
  <si>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</si>
  <si>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</si>
  <si>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</si>
  <si>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</si>
  <si>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</si>
  <si>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</si>
  <si>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</si>
  <si>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</si>
  <si>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</si>
  <si>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</si>
  <si>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</si>
  <si>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</si>
  <si>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</si>
  <si>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</si>
  <si>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</si>
  <si>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</si>
  <si>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</si>
  <si>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</si>
  <si>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</si>
  <si>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</si>
  <si>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</si>
  <si>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</si>
  <si>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</si>
  <si>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</si>
  <si>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</si>
  <si>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</si>
  <si>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</si>
  <si>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</si>
  <si>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</si>
  <si>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</si>
  <si>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</si>
  <si>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</si>
  <si>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</si>
  <si>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</si>
  <si>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</si>
  <si>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</si>
  <si>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</si>
  <si>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</si>
  <si>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</si>
  <si>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</si>
  <si>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</si>
  <si>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</si>
  <si>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</si>
  <si>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</si>
  <si>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</si>
  <si>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</si>
  <si>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</si>
  <si>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</si>
  <si>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</si>
  <si>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</si>
  <si>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</si>
  <si>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</si>
  <si>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</si>
  <si>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</si>
  <si>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</si>
  <si>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</si>
  <si>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</si>
  <si>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</si>
  <si>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</si>
  <si>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</si>
  <si>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</si>
  <si>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</si>
  <si>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</si>
  <si>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</si>
  <si>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</si>
  <si>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</si>
  <si>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</si>
  <si>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</si>
  <si>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</si>
  <si>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</si>
  <si>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</si>
  <si>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</si>
  <si>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</si>
  <si>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</si>
  <si>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</si>
  <si>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</si>
  <si>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</si>
  <si>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</si>
  <si>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</si>
  <si>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</si>
  <si>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</si>
  <si>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</si>
  <si>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</si>
  <si>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</si>
  <si>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</si>
  <si>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</si>
  <si>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</si>
  <si>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</si>
  <si>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</si>
  <si>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</si>
  <si>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</si>
  <si>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</si>
  <si>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</si>
  <si>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</si>
  <si>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</si>
  <si>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</si>
  <si>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</si>
  <si>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</si>
  <si>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</si>
  <si>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</si>
  <si>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</si>
  <si>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</si>
  <si>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</si>
  <si>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</si>
  <si>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</si>
  <si>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</si>
  <si>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</si>
  <si>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</si>
  <si>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</si>
  <si>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</si>
  <si>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</si>
  <si>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</si>
  <si>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</si>
  <si>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</si>
  <si>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</si>
  <si>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</si>
  <si>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</si>
  <si>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</si>
  <si>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</si>
  <si>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</si>
  <si>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</si>
  <si>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</si>
  <si>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</si>
  <si>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</si>
  <si>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</si>
  <si>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</si>
  <si>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</si>
  <si>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</si>
  <si>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</si>
  <si>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</si>
  <si>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</si>
  <si>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</si>
  <si>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</si>
  <si>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</si>
  <si>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</si>
  <si>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</si>
  <si>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</si>
  <si>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</si>
  <si>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</si>
  <si>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</si>
  <si>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</si>
  <si>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</si>
  <si>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</si>
  <si>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</si>
  <si>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</si>
  <si>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</si>
  <si>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</si>
  <si>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</si>
  <si>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</si>
  <si>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</si>
  <si>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</si>
  <si>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</si>
  <si>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</si>
  <si>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</si>
  <si>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</si>
  <si>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</si>
  <si>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</si>
  <si>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</si>
  <si>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</si>
  <si>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</si>
  <si>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</si>
  <si>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</si>
  <si>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</si>
  <si>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</si>
  <si>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</si>
  <si>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</si>
  <si>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</si>
  <si>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</si>
  <si>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</si>
  <si>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</si>
  <si>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</si>
  <si>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</si>
  <si>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</si>
  <si>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</si>
  <si>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</si>
  <si>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</si>
  <si>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</si>
  <si>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</si>
  <si>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</si>
  <si>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</si>
  <si>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</si>
  <si>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</si>
  <si>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</si>
  <si>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</si>
  <si>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</si>
  <si>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</si>
  <si>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</si>
  <si>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</si>
  <si>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</si>
  <si>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</si>
  <si>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</si>
  <si>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</si>
  <si>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</si>
  <si>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</si>
  <si>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</si>
  <si>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</si>
  <si>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</si>
  <si>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</si>
  <si>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</si>
  <si>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</si>
  <si>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</si>
  <si>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</si>
  <si>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</si>
  <si>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</si>
  <si>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</si>
  <si>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</si>
  <si>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</si>
  <si>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</si>
  <si>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</si>
  <si>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</si>
  <si>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</si>
  <si>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</si>
  <si>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</si>
  <si>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</si>
  <si>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</si>
  <si>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</si>
  <si>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</si>
  <si>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</si>
  <si>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</si>
  <si>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</si>
  <si>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</si>
  <si>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</si>
  <si>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</si>
  <si>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</si>
  <si>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</si>
  <si>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</si>
  <si>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</si>
  <si>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</si>
  <si>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</si>
  <si>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</si>
  <si>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</si>
  <si>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</si>
  <si>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</si>
  <si>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</si>
  <si>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</si>
  <si>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</si>
  <si>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</si>
  <si>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</si>
  <si>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</si>
  <si>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</si>
  <si>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</si>
  <si>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</si>
  <si>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</si>
  <si>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</si>
  <si>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</si>
  <si>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</si>
  <si>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</si>
  <si>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</si>
  <si>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</si>
  <si>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</si>
  <si>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</si>
  <si>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</si>
  <si>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</si>
  <si>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</si>
  <si>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</si>
  <si>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</si>
  <si>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</si>
  <si>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</si>
  <si>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</si>
  <si>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</si>
  <si>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</si>
  <si>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</si>
  <si>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</si>
  <si>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</si>
  <si>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</si>
  <si>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</si>
  <si>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</si>
  <si>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</si>
  <si>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</si>
  <si>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</si>
  <si>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</si>
  <si>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</si>
  <si>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</si>
  <si>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</si>
  <si>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</si>
  <si>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</si>
  <si>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</si>
  <si>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</si>
  <si>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</si>
  <si>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</si>
  <si>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</si>
  <si>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</si>
  <si>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</si>
  <si>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</si>
  <si>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</si>
  <si>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</si>
  <si>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</si>
  <si>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</si>
  <si>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</si>
  <si>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</si>
  <si>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</si>
  <si>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</si>
  <si>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</si>
  <si>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</si>
  <si>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</si>
  <si>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</si>
  <si>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</si>
  <si>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</si>
  <si>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</si>
  <si>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</si>
  <si>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</si>
  <si>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</si>
  <si>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</si>
  <si>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</si>
  <si>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</si>
  <si>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</si>
  <si>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</si>
  <si>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</si>
  <si>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</si>
  <si>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</si>
  <si>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</si>
  <si>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</si>
  <si>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</si>
  <si>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</si>
  <si>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</si>
  <si>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</si>
  <si>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</si>
  <si>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</si>
  <si>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</si>
  <si>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</si>
  <si>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</si>
  <si>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</si>
  <si>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</si>
  <si>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</si>
  <si>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</si>
  <si>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</si>
  <si>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</si>
  <si>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</si>
  <si>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</si>
  <si>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</si>
  <si>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</si>
  <si>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</si>
  <si>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</si>
  <si>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</si>
  <si>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</si>
  <si>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</si>
  <si>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</si>
  <si>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</si>
  <si>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</si>
  <si>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</si>
  <si>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</si>
  <si>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</si>
  <si>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</si>
  <si>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</si>
  <si>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</si>
  <si>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</si>
  <si>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</si>
  <si>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</si>
  <si>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</si>
  <si>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</si>
  <si>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</si>
  <si>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</si>
  <si>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</si>
  <si>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</si>
  <si>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</si>
  <si>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</si>
  <si>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</si>
  <si>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</si>
  <si>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</si>
  <si>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</si>
  <si>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</si>
  <si>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</si>
  <si>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</si>
  <si>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</si>
  <si>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</si>
  <si>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</si>
  <si>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</si>
  <si>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</si>
  <si>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</si>
  <si>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</si>
  <si>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</si>
  <si>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</si>
  <si>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</si>
  <si>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</si>
  <si>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</si>
  <si>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</si>
  <si>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</si>
  <si>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</si>
  <si>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</si>
  <si>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</si>
  <si>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</si>
  <si>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</si>
  <si>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</si>
  <si>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</si>
  <si>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</si>
  <si>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</si>
  <si>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</si>
  <si>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</si>
  <si>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</si>
  <si>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</si>
  <si>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</si>
  <si>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</si>
  <si>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</si>
  <si>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</si>
  <si>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</si>
  <si>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</si>
  <si>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</si>
  <si>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</si>
  <si>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</si>
  <si>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</si>
  <si>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</si>
  <si>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</si>
  <si>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</si>
  <si>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</si>
  <si>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</si>
  <si>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</si>
  <si>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</si>
  <si>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</si>
  <si>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</si>
  <si>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</si>
  <si>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</si>
  <si>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</si>
  <si>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</si>
  <si>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</si>
  <si>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</si>
  <si>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</si>
  <si>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</si>
  <si>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</si>
  <si>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</si>
  <si>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</si>
  <si>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</si>
  <si>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</si>
  <si>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</si>
  <si>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</si>
  <si>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</si>
  <si>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</si>
  <si>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</si>
  <si>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</si>
  <si>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</si>
  <si>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</si>
  <si>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</si>
  <si>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</si>
  <si>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</si>
  <si>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</si>
  <si>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</si>
  <si>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</si>
  <si>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</si>
  <si>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</si>
  <si>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</si>
  <si>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</si>
  <si>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</si>
  <si>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</si>
  <si>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</si>
  <si>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</si>
  <si>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</si>
  <si>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</si>
  <si>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</si>
  <si>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</si>
  <si>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</si>
  <si>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</si>
  <si>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</si>
  <si>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</si>
  <si>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</si>
  <si>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</si>
  <si>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</si>
  <si>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</si>
  <si>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</si>
  <si>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</si>
  <si>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</si>
  <si>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</si>
  <si>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</si>
  <si>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</si>
  <si>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</si>
  <si>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</si>
  <si>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</si>
  <si>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</si>
  <si>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</si>
  <si>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</si>
  <si>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</si>
  <si>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</si>
  <si>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</si>
  <si>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</si>
  <si>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</si>
  <si>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</si>
  <si>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</si>
  <si>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</si>
  <si>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</si>
  <si>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</si>
  <si>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</si>
  <si>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</si>
  <si>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</si>
  <si>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</si>
  <si>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</si>
  <si>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</si>
  <si>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</si>
  <si>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</si>
  <si>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</si>
  <si>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</si>
  <si>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</si>
  <si>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</si>
  <si>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</si>
  <si>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</si>
  <si>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</si>
  <si>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</si>
  <si>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</si>
  <si>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</si>
  <si>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</si>
  <si>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</si>
  <si>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</si>
  <si>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</si>
  <si>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</si>
  <si>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</si>
  <si>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</si>
  <si>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</si>
  <si>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</si>
  <si>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</si>
  <si>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</si>
  <si>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</si>
  <si>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</si>
  <si>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</si>
  <si>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</si>
  <si>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</si>
  <si>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</si>
  <si>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</si>
  <si>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</si>
  <si>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</si>
  <si>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</si>
  <si>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</si>
  <si>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</si>
  <si>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</si>
  <si>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</si>
  <si>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</si>
  <si>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</si>
  <si>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</si>
  <si>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</si>
  <si>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</si>
  <si>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</si>
  <si>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</si>
  <si>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</si>
  <si>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</si>
  <si>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</si>
  <si>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</si>
  <si>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</si>
  <si>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</si>
  <si>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</si>
  <si>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</si>
  <si>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</si>
  <si>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</si>
  <si>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</si>
  <si>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</si>
  <si>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</si>
  <si>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</si>
  <si>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</si>
  <si>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</si>
  <si>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</si>
  <si>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</si>
  <si>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</si>
  <si>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</si>
  <si>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</si>
  <si>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</si>
  <si>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</si>
  <si>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</si>
  <si>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</si>
  <si>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</si>
  <si>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</si>
  <si>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</si>
  <si>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</si>
  <si>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</si>
  <si>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</si>
  <si>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</si>
  <si>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</si>
  <si>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</si>
  <si>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</si>
  <si>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</si>
  <si>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</si>
  <si>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</si>
  <si>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</si>
  <si>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</si>
  <si>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</si>
  <si>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</si>
  <si>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</si>
  <si>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</si>
  <si>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</si>
  <si>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</si>
  <si>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</si>
  <si>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</si>
  <si>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</si>
  <si>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</si>
  <si>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</si>
  <si>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</si>
  <si>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</si>
  <si>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</si>
  <si>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</si>
  <si>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</si>
  <si>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</si>
  <si>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</si>
  <si>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</si>
  <si>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</si>
  <si>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</si>
  <si>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</si>
  <si>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</si>
  <si>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</si>
  <si>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</si>
  <si>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</si>
  <si>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</si>
  <si>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</si>
  <si>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</si>
  <si>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</si>
  <si>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</si>
  <si>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</si>
  <si>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</si>
  <si>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</si>
  <si>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</si>
  <si>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</si>
  <si>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</si>
  <si>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</si>
  <si>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</si>
  <si>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</si>
  <si>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</si>
  <si>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</si>
  <si>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</si>
  <si>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</si>
  <si>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</si>
  <si>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</si>
  <si>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</si>
  <si>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</si>
  <si>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</si>
  <si>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</si>
  <si>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</si>
  <si>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</si>
  <si>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</si>
  <si>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</si>
  <si>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</si>
  <si>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</si>
  <si>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</si>
  <si>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</si>
  <si>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</si>
  <si>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</si>
  <si>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</si>
  <si>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</si>
  <si>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</si>
  <si>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</si>
  <si>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</si>
  <si>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</si>
  <si>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</si>
  <si>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</si>
  <si>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</si>
  <si>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</si>
  <si>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</si>
  <si>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</si>
  <si>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</si>
  <si>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</si>
  <si>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</si>
  <si>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</si>
  <si>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</si>
  <si>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</si>
  <si>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</si>
  <si>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</si>
  <si>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</si>
  <si>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</si>
  <si>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</si>
  <si>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</si>
  <si>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</si>
  <si>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</si>
  <si>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</si>
  <si>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</si>
  <si>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</si>
  <si>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</si>
  <si>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</si>
  <si>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</si>
  <si>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</si>
  <si>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</si>
  <si>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</si>
  <si>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</si>
  <si>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</si>
  <si>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</si>
  <si>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</si>
  <si>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</si>
  <si>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</si>
  <si>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</si>
  <si>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</si>
  <si>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</si>
  <si>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</si>
  <si>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</si>
  <si>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</si>
  <si>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</si>
  <si>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</si>
  <si>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</si>
  <si>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</si>
  <si>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</si>
  <si>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</si>
  <si>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</si>
  <si>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</si>
  <si>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</si>
  <si>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</si>
  <si>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</si>
  <si>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</si>
  <si>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</si>
  <si>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</si>
  <si>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</si>
  <si>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</si>
  <si>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</si>
  <si>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</si>
  <si>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</si>
  <si>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</si>
  <si>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</si>
  <si>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</si>
  <si>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</si>
  <si>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</si>
  <si>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</si>
  <si>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</si>
  <si>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</si>
  <si>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</si>
  <si>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</si>
  <si>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</si>
  <si>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</si>
  <si>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</si>
  <si>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</si>
  <si>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</si>
  <si>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</si>
  <si>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</si>
  <si>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</si>
  <si>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</si>
  <si>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</si>
  <si>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</si>
  <si>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</si>
  <si>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</si>
  <si>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</si>
  <si>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</si>
  <si>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</si>
  <si>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</si>
  <si>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</si>
  <si>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</si>
  <si>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</si>
  <si>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</si>
  <si>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</si>
  <si>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</si>
  <si>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</si>
  <si>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</si>
  <si>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</si>
  <si>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</si>
  <si>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</si>
  <si>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</si>
  <si>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</si>
  <si>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</si>
  <si>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</si>
  <si>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</si>
  <si>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</si>
  <si>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</si>
  <si>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</si>
  <si>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</si>
  <si>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</si>
  <si>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</si>
  <si>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</si>
  <si>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</si>
  <si>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</si>
  <si>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</si>
  <si>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</si>
  <si>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</si>
  <si>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</si>
  <si>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</si>
  <si>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</si>
  <si>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</si>
  <si>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</si>
  <si>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</si>
  <si>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</si>
  <si>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</si>
  <si>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</si>
  <si>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</si>
  <si>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</si>
  <si>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</si>
  <si>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</si>
  <si>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</si>
  <si>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</si>
  <si>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</si>
  <si>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</si>
  <si>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</si>
  <si>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</si>
  <si>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</si>
  <si>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</si>
  <si>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</si>
  <si>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</si>
  <si>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</si>
  <si>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</si>
  <si>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</si>
  <si>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</si>
  <si>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</si>
  <si>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</si>
  <si>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</si>
  <si>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</si>
  <si>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</si>
  <si>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</si>
  <si>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</si>
  <si>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</si>
  <si>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</si>
  <si>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</si>
  <si>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</si>
  <si>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</si>
  <si>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</si>
  <si>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</si>
  <si>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</si>
  <si>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</si>
  <si>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</si>
  <si>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</si>
  <si>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</si>
  <si>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</si>
  <si>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</si>
  <si>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</si>
  <si>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</si>
  <si>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</si>
  <si>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</si>
  <si>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</si>
  <si>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</si>
  <si>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</si>
  <si>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</si>
  <si>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</si>
  <si>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</si>
  <si>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</si>
  <si>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</si>
  <si>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</si>
  <si>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</si>
  <si>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</si>
  <si>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</si>
  <si>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</si>
  <si>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</si>
  <si>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</si>
  <si>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</si>
  <si>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</si>
  <si>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</si>
  <si>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</si>
  <si>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</si>
  <si>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</si>
  <si>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</si>
  <si>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</si>
  <si>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</si>
  <si>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</si>
  <si>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</si>
  <si>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</si>
  <si>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</si>
  <si>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</si>
  <si>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</si>
  <si>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</si>
  <si>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</si>
  <si>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</si>
  <si>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</si>
  <si>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</si>
  <si>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</si>
  <si>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</si>
  <si>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</si>
  <si>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</si>
  <si>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</si>
  <si>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</si>
  <si>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</si>
  <si>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</si>
  <si>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</si>
  <si>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</si>
  <si>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</si>
  <si>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</si>
  <si>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</si>
  <si>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</si>
  <si>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</si>
  <si>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</si>
  <si>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</si>
  <si>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</si>
  <si>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</si>
  <si>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</si>
  <si>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</si>
  <si>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</si>
  <si>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</si>
  <si>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</si>
  <si>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</si>
  <si>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</si>
  <si>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</si>
  <si>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</si>
  <si>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</si>
  <si>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</si>
  <si>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</si>
  <si>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</si>
  <si>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</si>
  <si>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</si>
  <si>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</si>
  <si>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</si>
  <si>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</si>
  <si>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</si>
  <si>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</si>
  <si>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</si>
  <si>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</si>
  <si>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</si>
  <si>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</si>
  <si>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</si>
  <si>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</si>
  <si>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</si>
  <si>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</si>
  <si>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</si>
  <si>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</si>
  <si>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</si>
  <si>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</si>
  <si>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</si>
  <si>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</si>
  <si>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</si>
  <si>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</si>
  <si>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</si>
  <si>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</si>
  <si>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</si>
  <si>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</si>
  <si>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</si>
  <si>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</si>
  <si>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</si>
  <si>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</si>
  <si>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</si>
  <si>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</si>
  <si>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</si>
  <si>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</si>
  <si>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</si>
  <si>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</si>
  <si>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</si>
  <si>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</si>
  <si>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</si>
  <si>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</si>
  <si>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</si>
  <si>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</si>
  <si>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</si>
  <si>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</si>
  <si>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</si>
  <si>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</si>
  <si>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</si>
  <si>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</si>
  <si>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</si>
  <si>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</si>
  <si>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</si>
  <si>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</si>
  <si>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</si>
  <si>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</si>
  <si>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</si>
  <si>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</si>
  <si>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</si>
  <si>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</si>
  <si>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</si>
  <si>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</si>
  <si>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</si>
  <si>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</si>
  <si>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</si>
  <si>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</si>
  <si>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</si>
  <si>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</si>
  <si>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</si>
  <si>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</si>
  <si>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</si>
  <si>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</si>
  <si>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</si>
  <si>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</si>
  <si>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</si>
  <si>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</si>
  <si>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</si>
  <si>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</si>
  <si>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</si>
  <si>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</si>
  <si>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</si>
  <si>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</si>
  <si>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</si>
  <si>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</si>
  <si>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</si>
  <si>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</si>
  <si>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</si>
  <si>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</si>
  <si>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</si>
  <si>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</si>
  <si>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</si>
  <si>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</si>
  <si>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</si>
  <si>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</si>
  <si>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</si>
  <si>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</si>
  <si>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</si>
  <si>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</si>
  <si>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</si>
  <si>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</si>
  <si>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</si>
  <si>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</si>
  <si>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</si>
  <si>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</si>
  <si>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</si>
  <si>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</si>
  <si>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</si>
  <si>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</si>
  <si>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</si>
  <si>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</si>
  <si>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</si>
  <si>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</si>
  <si>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</si>
  <si>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</si>
  <si>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</si>
  <si>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</si>
  <si>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</si>
  <si>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</si>
  <si>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</si>
  <si>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</si>
  <si>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</si>
  <si>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</si>
  <si>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</si>
  <si>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</si>
  <si>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</si>
  <si>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</si>
  <si>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</si>
  <si>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</si>
  <si>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</si>
  <si>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</si>
  <si>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</si>
  <si>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</si>
  <si>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</si>
  <si>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</si>
  <si>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</si>
  <si>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</si>
  <si>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</si>
  <si>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</si>
  <si>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</si>
  <si>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</si>
  <si>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</si>
  <si>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</si>
  <si>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</si>
  <si>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</si>
  <si>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</si>
  <si>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</si>
  <si>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</si>
  <si>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</si>
  <si>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</si>
  <si>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</si>
  <si>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</si>
  <si>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</si>
  <si>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</si>
  <si>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</si>
  <si>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</si>
  <si>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</si>
  <si>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</si>
  <si>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</si>
  <si>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</si>
  <si>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</si>
  <si>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</si>
  <si>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</si>
  <si>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</si>
  <si>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</si>
  <si>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</si>
  <si>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</si>
  <si>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</si>
  <si>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</si>
  <si>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</si>
  <si>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</si>
  <si>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</si>
  <si>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</si>
  <si>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</si>
  <si>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</si>
  <si>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</si>
  <si>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</si>
  <si>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</si>
  <si>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</si>
  <si>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</si>
  <si>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</si>
  <si>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</si>
  <si>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</si>
  <si>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</si>
  <si>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</si>
  <si>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</si>
  <si>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</si>
  <si>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</si>
  <si>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</si>
  <si>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</si>
  <si>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</si>
  <si>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</si>
  <si>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</si>
  <si>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</si>
  <si>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</si>
  <si>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</si>
  <si>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</si>
  <si>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</si>
  <si>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</si>
  <si>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</si>
  <si>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</si>
  <si>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</si>
  <si>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</si>
  <si>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</si>
  <si>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</si>
  <si>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</si>
  <si>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</si>
  <si>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</si>
  <si>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</si>
  <si>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</si>
  <si>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</si>
  <si>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</si>
  <si>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</si>
  <si>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</si>
  <si>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</si>
  <si>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</si>
  <si>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</si>
  <si>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</si>
  <si>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</si>
  <si>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</si>
  <si>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</si>
  <si>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</si>
  <si>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</si>
  <si>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</si>
  <si>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</si>
  <si>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</si>
  <si>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</si>
  <si>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</si>
  <si>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</si>
  <si>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</si>
  <si>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</si>
  <si>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</si>
  <si>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</si>
  <si>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</si>
  <si>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</si>
  <si>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</si>
  <si>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</si>
  <si>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</si>
  <si>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</si>
  <si>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</si>
  <si>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</si>
  <si>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</si>
  <si>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</si>
  <si>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</si>
  <si>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</si>
  <si>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</si>
  <si>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</si>
  <si>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</si>
  <si>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</si>
  <si>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</si>
  <si>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</si>
  <si>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</si>
  <si>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</si>
  <si>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</si>
  <si>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</si>
  <si>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</si>
  <si>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</si>
  <si>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</si>
  <si>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</si>
  <si>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</si>
  <si>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</si>
  <si>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</si>
  <si>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</si>
  <si>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</si>
  <si>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</si>
  <si>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</si>
  <si>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</si>
  <si>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</si>
  <si>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</si>
  <si>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</si>
  <si>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</si>
  <si>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</si>
  <si>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</si>
  <si>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</si>
  <si>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</si>
  <si>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</si>
  <si>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</si>
  <si>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</si>
  <si>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</si>
  <si>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</si>
  <si>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</si>
  <si>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</si>
  <si>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</si>
  <si>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</si>
  <si>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</si>
  <si>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</si>
  <si>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</si>
  <si>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</si>
  <si>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</si>
  <si>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</si>
  <si>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</si>
  <si>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</si>
  <si>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</si>
  <si>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</si>
  <si>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</si>
  <si>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</si>
  <si>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</si>
  <si>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</si>
  <si>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</si>
  <si>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</si>
  <si>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</si>
  <si>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</si>
  <si>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</si>
  <si>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</si>
  <si>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</si>
  <si>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</si>
  <si>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</si>
  <si>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</si>
  <si>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</si>
  <si>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</si>
  <si>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</si>
  <si>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</si>
  <si>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</si>
  <si>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</si>
  <si>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</si>
  <si>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</si>
  <si>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</si>
  <si>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</si>
  <si>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</si>
  <si>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</si>
  <si>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</si>
  <si>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</si>
  <si>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</si>
  <si>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</si>
  <si>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</si>
  <si>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</si>
  <si>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</si>
  <si>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</si>
  <si>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</si>
  <si>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</si>
  <si>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</si>
  <si>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</si>
  <si>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</si>
  <si>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</si>
  <si>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</si>
  <si>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</si>
  <si>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</si>
  <si>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</si>
  <si>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</si>
  <si>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</si>
  <si>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</si>
  <si>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</si>
  <si>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</si>
  <si>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</si>
  <si>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</si>
  <si>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</si>
  <si>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</si>
  <si>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</si>
  <si>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</si>
  <si>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</si>
  <si>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</si>
  <si>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</si>
  <si>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</si>
  <si>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</si>
  <si>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</si>
  <si>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</si>
  <si>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</si>
  <si>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</si>
  <si>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</si>
  <si>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</si>
  <si>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</si>
  <si>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</si>
  <si>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</si>
  <si>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</si>
  <si>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</si>
  <si>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</si>
  <si>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</si>
  <si>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</si>
  <si>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</si>
  <si>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</si>
  <si>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</si>
  <si>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</si>
  <si>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</si>
  <si>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</si>
  <si>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</si>
  <si>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</si>
  <si>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</si>
  <si>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</si>
  <si>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</si>
  <si>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</si>
  <si>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</si>
  <si>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</si>
  <si>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</si>
  <si>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</si>
  <si>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</si>
  <si>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</si>
  <si>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</si>
  <si>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</si>
  <si>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</si>
  <si>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</si>
  <si>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</si>
  <si>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</si>
  <si>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</si>
  <si>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</si>
  <si>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</si>
  <si>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</si>
  <si>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</si>
  <si>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</si>
  <si>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</si>
  <si>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</si>
  <si>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</si>
  <si>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</si>
  <si>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</si>
  <si>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</si>
  <si>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</si>
  <si>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</si>
  <si>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</si>
  <si>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</si>
  <si>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</si>
  <si>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</si>
  <si>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</si>
  <si>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</si>
  <si>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</si>
  <si>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</si>
  <si>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</si>
  <si>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</si>
  <si>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</si>
  <si>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</si>
  <si>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</si>
  <si>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</si>
  <si>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</si>
  <si>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</si>
  <si>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</si>
  <si>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</si>
  <si>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</si>
  <si>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</si>
  <si>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</si>
  <si>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</si>
  <si>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</si>
  <si>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</si>
  <si>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</si>
  <si>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</si>
  <si>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</si>
  <si>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</si>
  <si>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</si>
  <si>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</si>
  <si>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</si>
  <si>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</si>
  <si>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</si>
  <si>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</si>
  <si>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</si>
  <si>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</si>
  <si>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</si>
  <si>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</si>
  <si>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</si>
  <si>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</si>
  <si>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</si>
  <si>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</si>
  <si>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</si>
  <si>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</si>
  <si>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</si>
  <si>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</si>
  <si>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</si>
  <si>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</si>
  <si>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</si>
  <si>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</si>
  <si>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</si>
  <si>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</si>
  <si>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</si>
  <si>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</si>
  <si>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</si>
  <si>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</si>
  <si>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</si>
  <si>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</si>
  <si>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</si>
  <si>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</si>
  <si>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</si>
  <si>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</si>
  <si>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</si>
  <si>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</si>
  <si>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</si>
  <si>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</si>
  <si>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</si>
  <si>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</si>
  <si>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</si>
  <si>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</si>
  <si>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</si>
  <si>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</si>
  <si>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</si>
  <si>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</si>
  <si>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</si>
  <si>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</si>
  <si>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</si>
  <si>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</si>
  <si>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</si>
  <si>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</si>
  <si>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</si>
  <si>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</si>
  <si>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</si>
  <si>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</si>
  <si>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</si>
  <si>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</si>
  <si>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</si>
  <si>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</si>
  <si>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</si>
  <si>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</si>
  <si>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</si>
  <si>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</si>
  <si>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</si>
  <si>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</si>
  <si>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</si>
  <si>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</si>
  <si>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</si>
  <si>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</si>
  <si>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</si>
  <si>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</si>
  <si>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</si>
  <si>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</si>
  <si>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</si>
  <si>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</si>
  <si>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</si>
  <si>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</si>
  <si>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</si>
  <si>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</si>
  <si>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</si>
  <si>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</si>
  <si>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</si>
  <si>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</si>
  <si>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</si>
  <si>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</si>
  <si>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</si>
  <si>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</si>
  <si>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</si>
  <si>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</si>
  <si>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</si>
  <si>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</si>
  <si>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</si>
  <si>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</si>
  <si>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</si>
  <si>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</si>
  <si>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</si>
  <si>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</si>
  <si>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</si>
  <si>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</si>
  <si>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</si>
  <si>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</si>
  <si>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</si>
  <si>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</si>
  <si>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</si>
  <si>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</si>
  <si>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</si>
  <si>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</si>
  <si>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</si>
  <si>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</si>
  <si>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</si>
  <si>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</si>
  <si>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</si>
  <si>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</si>
  <si>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</si>
  <si>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</si>
  <si>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</si>
  <si>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</si>
  <si>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</si>
  <si>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</si>
  <si>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</si>
  <si>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</si>
  <si>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</si>
  <si>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</si>
  <si>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</si>
  <si>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</si>
  <si>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</si>
  <si>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</si>
  <si>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</si>
  <si>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</si>
  <si>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</si>
  <si>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</si>
  <si>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</si>
  <si>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</si>
  <si>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</si>
  <si>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</si>
  <si>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</si>
  <si>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</si>
  <si>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</si>
  <si>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</si>
  <si>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</si>
  <si>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</si>
  <si>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</si>
  <si>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</si>
  <si>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</si>
  <si>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</si>
  <si>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</si>
  <si>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</si>
  <si>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</si>
  <si>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</si>
  <si>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</si>
  <si>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</si>
  <si>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</si>
  <si>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</si>
  <si>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</si>
  <si>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</si>
  <si>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</si>
  <si>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</si>
  <si>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</si>
  <si>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</si>
  <si>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</si>
  <si>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</si>
  <si>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</si>
  <si>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</si>
  <si>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</si>
  <si>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</si>
  <si>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</si>
  <si>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</si>
  <si>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</si>
  <si>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</si>
  <si>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</si>
  <si>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</si>
  <si>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</si>
  <si>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</si>
  <si>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</si>
  <si>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</si>
  <si>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</si>
  <si>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</si>
  <si>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</si>
  <si>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</si>
  <si>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</si>
  <si>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</si>
  <si>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</si>
  <si>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</si>
  <si>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</si>
  <si>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</si>
  <si>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</si>
  <si>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</si>
  <si>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</si>
  <si>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</si>
  <si>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</si>
  <si>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</si>
  <si>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</si>
  <si>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</si>
  <si>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</si>
  <si>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</si>
  <si>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</si>
  <si>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</si>
  <si>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</si>
  <si>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</si>
  <si>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</si>
  <si>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</si>
  <si>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</si>
  <si>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</si>
  <si>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</si>
  <si>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</si>
  <si>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</si>
  <si>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</si>
  <si>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</si>
  <si>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</si>
  <si>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</si>
  <si>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</si>
  <si>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</si>
  <si>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</si>
  <si>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</si>
  <si>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</si>
  <si>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</si>
  <si>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</si>
  <si>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</si>
  <si>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</si>
  <si>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</si>
  <si>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</si>
  <si>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</si>
  <si>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</si>
  <si>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</si>
  <si>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</si>
  <si>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</si>
  <si>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</si>
  <si>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</si>
  <si>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</si>
  <si>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</si>
  <si>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</si>
  <si>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</si>
  <si>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</si>
  <si>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</si>
  <si>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</si>
  <si>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</si>
  <si>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</si>
  <si>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</si>
  <si>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</si>
  <si>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</si>
  <si>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</si>
  <si>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</si>
  <si>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</si>
  <si>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</si>
  <si>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</si>
  <si>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</si>
  <si>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</si>
  <si>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</si>
  <si>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</si>
  <si>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</si>
  <si>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</si>
  <si>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</si>
  <si>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</si>
  <si>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</si>
  <si>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</si>
  <si>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</si>
  <si>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</si>
  <si>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</si>
  <si>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</si>
  <si>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</si>
  <si>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</si>
  <si>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</si>
  <si>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</si>
  <si>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</si>
  <si>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</si>
  <si>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</si>
  <si>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</si>
  <si>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</si>
  <si>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</si>
  <si>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</si>
  <si>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</si>
  <si>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</si>
  <si>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</si>
  <si>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</si>
  <si>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</si>
  <si>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</si>
  <si>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</si>
  <si>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</si>
  <si>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</si>
  <si>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</si>
  <si>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</si>
  <si>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</si>
  <si>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</si>
  <si>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</si>
  <si>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</si>
  <si>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</si>
  <si>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</si>
  <si>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</si>
  <si>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</si>
  <si>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</si>
  <si>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</si>
  <si>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</si>
  <si>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</si>
  <si>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</si>
  <si>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</si>
  <si>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</si>
  <si>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</si>
  <si>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</si>
  <si>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</si>
  <si>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</si>
  <si>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</si>
  <si>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</si>
  <si>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</si>
  <si>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</si>
  <si>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</si>
  <si>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</si>
  <si>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</si>
  <si>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</si>
  <si>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</si>
  <si>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</si>
  <si>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</si>
  <si>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</si>
  <si>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</si>
  <si>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</si>
  <si>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</si>
  <si>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</si>
  <si>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</si>
  <si>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</si>
  <si>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</si>
  <si>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</si>
  <si>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</si>
  <si>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</si>
  <si>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</si>
  <si>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</si>
  <si>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</si>
  <si>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</si>
  <si>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</si>
  <si>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</si>
  <si>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</si>
  <si>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</si>
  <si>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</si>
  <si>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</si>
  <si>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</si>
  <si>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</si>
  <si>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</si>
  <si>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</si>
  <si>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</si>
  <si>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</si>
  <si>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</si>
  <si>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</si>
  <si>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</si>
  <si>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</si>
  <si>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</si>
  <si>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</si>
  <si>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</si>
  <si>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</si>
  <si>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</si>
  <si>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</si>
  <si>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</si>
  <si>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</si>
  <si>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</si>
  <si>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</si>
  <si>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</si>
  <si>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</si>
  <si>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</si>
  <si>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</si>
  <si>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</si>
  <si>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</si>
  <si>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</si>
  <si>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</si>
  <si>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</si>
  <si>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</si>
  <si>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</si>
  <si>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</si>
  <si>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</si>
  <si>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</si>
  <si>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</si>
  <si>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</si>
  <si>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</si>
  <si>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</si>
  <si>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</si>
  <si>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</si>
  <si>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</si>
  <si>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</si>
  <si>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</si>
  <si>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</si>
  <si>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</si>
  <si>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</si>
  <si>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</si>
  <si>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</si>
  <si>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</si>
  <si>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</si>
  <si>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</si>
  <si>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</si>
  <si>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</si>
  <si>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</si>
  <si>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</si>
  <si>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</si>
  <si>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</si>
  <si>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</si>
  <si>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</si>
  <si>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</si>
  <si>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</si>
  <si>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</si>
  <si>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</si>
  <si>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</si>
  <si>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</si>
  <si>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</si>
  <si>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</si>
  <si>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</si>
  <si>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</si>
  <si>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</si>
  <si>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</si>
  <si>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</si>
  <si>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</si>
  <si>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</si>
  <si>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</si>
  <si>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</si>
  <si>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</si>
  <si>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</si>
  <si>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</si>
  <si>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</si>
  <si>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</si>
  <si>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</si>
  <si>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</si>
  <si>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</si>
  <si>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</si>
  <si>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</si>
  <si>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</si>
  <si>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</si>
  <si>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</si>
  <si>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</si>
  <si>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</si>
  <si>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</si>
  <si>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</si>
  <si>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</si>
  <si>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</si>
  <si>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</si>
  <si>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</si>
  <si>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</si>
  <si>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</si>
  <si>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</si>
  <si>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</si>
  <si>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</si>
  <si>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</si>
  <si>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</si>
  <si>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</si>
  <si>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</si>
  <si>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</si>
  <si>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</si>
  <si>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</si>
  <si>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</si>
  <si>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</si>
  <si>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</si>
  <si>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</si>
  <si>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</si>
  <si>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</si>
  <si>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</si>
  <si>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</si>
  <si>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</si>
  <si>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</si>
  <si>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</si>
  <si>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</si>
  <si>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</si>
  <si>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</si>
  <si>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</si>
  <si>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</si>
  <si>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</si>
  <si>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</si>
  <si>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</si>
  <si>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</si>
  <si>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</si>
  <si>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</si>
  <si>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</si>
  <si>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</si>
  <si>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</si>
  <si>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</si>
  <si>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</si>
  <si>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</si>
  <si>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</si>
  <si>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</si>
  <si>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</si>
  <si>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</si>
  <si>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</si>
  <si>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</si>
  <si>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</si>
  <si>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</si>
  <si>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</si>
  <si>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</si>
  <si>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</si>
  <si>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</si>
  <si>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</si>
  <si>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</si>
  <si>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</si>
  <si>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</si>
  <si>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</si>
  <si>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</si>
  <si>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</si>
  <si>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</si>
  <si>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</si>
  <si>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</si>
  <si>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</si>
  <si>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</si>
  <si>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</si>
  <si>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</si>
  <si>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</si>
  <si>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</si>
  <si>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</si>
  <si>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</si>
  <si>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</si>
  <si>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</si>
  <si>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</si>
  <si>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</si>
  <si>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</si>
  <si>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</si>
  <si>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</si>
  <si>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</si>
  <si>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</si>
  <si>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</si>
  <si>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</si>
  <si>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</si>
  <si>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</si>
  <si>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</si>
  <si>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</si>
  <si>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</si>
  <si>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</si>
  <si>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</si>
  <si>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</si>
  <si>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</si>
  <si>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</si>
  <si>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</si>
  <si>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</si>
  <si>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</si>
  <si>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</si>
  <si>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</si>
  <si>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</si>
  <si>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</si>
  <si>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</si>
  <si>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</si>
  <si>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</si>
  <si>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</si>
  <si>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</si>
  <si>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</si>
  <si>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</si>
  <si>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</si>
  <si>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</si>
  <si>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</si>
  <si>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</si>
  <si>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</si>
  <si>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</si>
  <si>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</si>
  <si>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</si>
  <si>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</si>
  <si>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</si>
  <si>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</si>
  <si>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</si>
  <si>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</si>
  <si>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</si>
  <si>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</si>
  <si>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</si>
  <si>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</si>
  <si>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</si>
  <si>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</si>
  <si>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</si>
  <si>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</si>
  <si>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</si>
  <si>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</si>
  <si>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</si>
  <si>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</si>
  <si>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</si>
  <si>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</si>
  <si>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</si>
  <si>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</si>
  <si>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</si>
  <si>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</si>
  <si>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</si>
  <si>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</si>
  <si>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</si>
  <si>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</si>
  <si>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</si>
  <si>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</si>
  <si>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</si>
  <si>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</si>
  <si>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</si>
  <si>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</si>
  <si>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</si>
  <si>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</si>
  <si>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</si>
  <si>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</si>
  <si>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</si>
  <si>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</si>
  <si>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</si>
  <si>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</si>
  <si>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</si>
  <si>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</si>
  <si>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</si>
  <si>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</si>
  <si>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</si>
  <si>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</si>
  <si>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</si>
  <si>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</si>
  <si>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</si>
  <si>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</si>
  <si>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</si>
  <si>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</si>
  <si>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</si>
  <si>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</si>
  <si>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</si>
  <si>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</si>
  <si>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</si>
  <si>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</si>
  <si>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</si>
  <si>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</si>
  <si>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</si>
  <si>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</si>
  <si>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</si>
  <si>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</si>
  <si>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</si>
  <si>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</si>
  <si>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</si>
  <si>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</si>
  <si>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</si>
  <si>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</si>
  <si>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</si>
  <si>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</si>
  <si>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</si>
  <si>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</si>
  <si>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</si>
  <si>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</si>
  <si>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</si>
  <si>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</si>
  <si>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</si>
  <si>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</si>
  <si>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</si>
  <si>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</si>
  <si>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</si>
  <si>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</si>
  <si>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</si>
  <si>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</si>
  <si>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</si>
  <si>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</si>
  <si>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</si>
  <si>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</si>
  <si>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</si>
  <si>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</si>
  <si>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</si>
  <si>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</si>
  <si>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</si>
  <si>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</si>
  <si>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</si>
  <si>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</si>
  <si>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</si>
  <si>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</si>
  <si>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</si>
  <si>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</si>
  <si>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</si>
  <si>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</si>
  <si>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</si>
  <si>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</si>
  <si>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</si>
  <si>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</si>
  <si>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</si>
  <si>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</si>
  <si>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</si>
  <si>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</si>
  <si>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</si>
  <si>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</si>
  <si>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</si>
  <si>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</si>
  <si>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</si>
  <si>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</si>
  <si>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</si>
  <si>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</si>
  <si>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</si>
  <si>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</si>
  <si>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</si>
  <si>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</si>
  <si>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</si>
  <si>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</si>
  <si>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</si>
  <si>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</si>
  <si>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</si>
  <si>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</si>
  <si>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</si>
  <si>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</si>
  <si>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</si>
  <si>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</si>
  <si>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</si>
  <si>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</si>
  <si>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</si>
  <si>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</si>
  <si>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</si>
  <si>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</si>
  <si>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</si>
  <si>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</si>
  <si>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</si>
  <si>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</si>
  <si>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</si>
  <si>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</si>
  <si>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</si>
  <si>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</si>
  <si>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</si>
  <si>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</si>
  <si>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</si>
  <si>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</si>
  <si>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</si>
  <si>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</si>
  <si>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</si>
  <si>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</si>
  <si>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</si>
  <si>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</si>
  <si>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</si>
  <si>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</si>
  <si>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</si>
  <si>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</si>
  <si>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</si>
  <si>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</si>
  <si>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</si>
  <si>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</si>
  <si>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</si>
  <si>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</si>
  <si>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</si>
  <si>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</si>
  <si>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</si>
  <si>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</si>
  <si>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</si>
  <si>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</si>
  <si>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</si>
  <si>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</si>
  <si>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</si>
  <si>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</si>
  <si>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</si>
  <si>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</si>
  <si>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</si>
  <si>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</si>
  <si>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</si>
  <si>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</si>
  <si>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</si>
  <si>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</si>
  <si>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</si>
  <si>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</si>
  <si>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</si>
  <si>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</si>
  <si>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</si>
  <si>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</si>
  <si>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</si>
  <si>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</si>
  <si>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</si>
  <si>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</si>
  <si>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</si>
  <si>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</si>
  <si>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</si>
  <si>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</si>
  <si>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</si>
  <si>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</si>
  <si>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</si>
  <si>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</si>
  <si>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</si>
  <si>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</si>
  <si>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</si>
  <si>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</si>
  <si>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</si>
  <si>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</si>
  <si>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</si>
  <si>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</si>
  <si>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</si>
  <si>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</si>
  <si>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</si>
  <si>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</si>
  <si>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</si>
  <si>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</si>
  <si>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</si>
  <si>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</si>
  <si>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</si>
  <si>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</si>
  <si>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</si>
  <si>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</si>
  <si>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</si>
  <si>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</si>
  <si>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</si>
  <si>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</si>
  <si>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</si>
  <si>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</si>
  <si>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</si>
  <si>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</si>
  <si>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</si>
  <si>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</si>
  <si>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</si>
  <si>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</si>
  <si>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</si>
  <si>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</si>
  <si>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</si>
  <si>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</si>
  <si>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</si>
  <si>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</si>
  <si>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</si>
  <si>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</si>
  <si>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</si>
  <si>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</si>
  <si>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</si>
  <si>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</si>
  <si>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</si>
  <si>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</si>
  <si>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</si>
  <si>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</si>
  <si>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</si>
  <si>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</si>
  <si>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</si>
  <si>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</si>
  <si>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</si>
  <si>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</si>
  <si>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</si>
  <si>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</si>
  <si>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</si>
  <si>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</si>
  <si>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</si>
  <si>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</si>
  <si>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</si>
  <si>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</si>
  <si>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</si>
  <si>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</si>
  <si>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</si>
  <si>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</si>
  <si>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</si>
  <si>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</si>
  <si>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</si>
  <si>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</si>
  <si>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</si>
  <si>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</si>
  <si>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</si>
  <si>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</si>
  <si>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</si>
  <si>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</si>
  <si>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</si>
  <si>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</si>
  <si>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</si>
  <si>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</si>
  <si>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</si>
  <si>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</si>
  <si>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</si>
  <si>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</si>
  <si>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</si>
  <si>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</si>
  <si>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</si>
  <si>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</si>
  <si>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</si>
  <si>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</si>
  <si>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</si>
  <si>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</si>
  <si>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</si>
  <si>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</si>
  <si>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</si>
  <si>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</si>
  <si>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</si>
  <si>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</si>
  <si>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</si>
  <si>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</si>
  <si>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</si>
  <si>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</si>
  <si>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</si>
  <si>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</si>
  <si>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</si>
  <si>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</si>
  <si>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</si>
  <si>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</si>
  <si>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</si>
  <si>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</si>
  <si>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</si>
  <si>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</si>
  <si>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</si>
  <si>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</si>
  <si>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</si>
  <si>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</si>
  <si>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</si>
  <si>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</si>
  <si>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</si>
  <si>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</si>
  <si>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</si>
  <si>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</si>
  <si>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</si>
  <si>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</si>
  <si>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</si>
  <si>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</si>
  <si>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</si>
  <si>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</si>
  <si>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</si>
  <si>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</si>
  <si>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</si>
  <si>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</si>
  <si>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</si>
  <si>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</si>
  <si>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</si>
  <si>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</si>
  <si>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</si>
  <si>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</si>
  <si>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</si>
  <si>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</si>
  <si>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</si>
  <si>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</si>
  <si>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</si>
  <si>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</si>
  <si>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</si>
  <si>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</si>
  <si>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</si>
  <si>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</si>
  <si>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</si>
  <si>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</si>
  <si>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</si>
  <si>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</si>
  <si>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</si>
  <si>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</si>
  <si>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</si>
  <si>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</si>
  <si>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</si>
  <si>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</si>
  <si>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</si>
  <si>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</si>
  <si>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</si>
  <si>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</si>
  <si>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</si>
  <si>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</si>
  <si>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</si>
  <si>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</si>
  <si>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</si>
  <si>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</si>
  <si>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</si>
  <si>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</si>
  <si>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</si>
  <si>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</si>
  <si>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</si>
  <si>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</si>
  <si>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</si>
  <si>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</si>
  <si>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</si>
  <si>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</si>
  <si>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</si>
  <si>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</si>
  <si>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</si>
  <si>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</si>
  <si>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</si>
  <si>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</si>
  <si>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</si>
  <si>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</si>
  <si>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</si>
  <si>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</si>
  <si>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</si>
  <si>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</si>
  <si>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</si>
  <si>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</si>
  <si>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</si>
  <si>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</si>
  <si>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</si>
  <si>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</si>
  <si>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</si>
  <si>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</si>
  <si>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</si>
  <si>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</si>
  <si>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</si>
  <si>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</si>
  <si>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</si>
  <si>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</si>
  <si>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</si>
  <si>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</si>
  <si>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</si>
  <si>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</si>
  <si>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</si>
  <si>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</si>
  <si>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</si>
  <si>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</si>
  <si>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</si>
  <si>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</si>
  <si>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</si>
  <si>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</si>
  <si>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</si>
  <si>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</si>
  <si>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</si>
  <si>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</si>
  <si>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</si>
  <si>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</si>
  <si>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</si>
  <si>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</si>
  <si>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</si>
  <si>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</si>
  <si>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</si>
  <si>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</si>
  <si>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</si>
  <si>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</si>
  <si>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</si>
  <si>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</si>
  <si>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</si>
  <si>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</si>
  <si>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</si>
  <si>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</si>
  <si>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</si>
  <si>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</si>
  <si>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</si>
  <si>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</si>
  <si>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</si>
  <si>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</si>
  <si>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</si>
  <si>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</si>
  <si>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</si>
  <si>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</si>
  <si>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</si>
  <si>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</si>
  <si>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</si>
  <si>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</si>
  <si>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</si>
  <si>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</si>
  <si>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</si>
  <si>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</si>
  <si>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</si>
  <si>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</si>
  <si>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</si>
  <si>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</si>
  <si>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</si>
  <si>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</si>
  <si>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</si>
  <si>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</si>
  <si>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</si>
  <si>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</si>
  <si>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</si>
  <si>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</si>
  <si>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</si>
  <si>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</si>
  <si>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</si>
  <si>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</si>
  <si>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</si>
  <si>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</si>
  <si>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</si>
  <si>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</si>
  <si>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</si>
  <si>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</si>
  <si>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</si>
  <si>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</si>
  <si>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</si>
  <si>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</si>
  <si>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</si>
  <si>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</si>
  <si>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</si>
  <si>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</si>
  <si>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</si>
  <si>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</si>
  <si>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</si>
  <si>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</si>
  <si>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</si>
  <si>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</si>
  <si>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</si>
  <si>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</si>
  <si>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</si>
  <si>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</si>
  <si>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</si>
  <si>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</si>
  <si>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</si>
  <si>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</si>
  <si>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</si>
  <si>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</si>
  <si>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</si>
  <si>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</si>
  <si>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</si>
  <si>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</si>
  <si>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</si>
  <si>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</si>
  <si>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</si>
  <si>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</si>
  <si>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</si>
  <si>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</si>
  <si>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</si>
  <si>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</si>
  <si>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</si>
  <si>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</si>
  <si>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</si>
  <si>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</si>
  <si>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</si>
  <si>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</si>
  <si>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</si>
  <si>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</si>
  <si>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</si>
  <si>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</si>
  <si>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</si>
  <si>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</si>
  <si>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</si>
  <si>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</si>
  <si>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</si>
  <si>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</si>
  <si>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</si>
  <si>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</si>
  <si>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</si>
  <si>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</si>
  <si>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</si>
  <si>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</si>
  <si>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</si>
  <si>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</si>
  <si>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</si>
  <si>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</si>
  <si>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</si>
  <si>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</si>
  <si>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</si>
  <si>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</si>
  <si>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</si>
  <si>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</si>
  <si>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</si>
  <si>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</si>
  <si>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</si>
  <si>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</si>
  <si>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</si>
  <si>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</si>
  <si>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</si>
  <si>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</si>
  <si>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</si>
  <si>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</si>
  <si>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</si>
  <si>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</si>
  <si>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</si>
  <si>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</si>
  <si>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</si>
  <si>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</si>
  <si>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</si>
  <si>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</si>
  <si>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</si>
  <si>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</si>
  <si>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</si>
  <si>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</si>
  <si>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</si>
  <si>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</si>
  <si>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</si>
  <si>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</si>
  <si>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</si>
  <si>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</si>
  <si>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</si>
  <si>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</si>
  <si>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</si>
  <si>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</si>
  <si>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</si>
  <si>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</si>
  <si>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</si>
  <si>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</si>
  <si>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</si>
  <si>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</si>
  <si>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</si>
  <si>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</si>
  <si>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</si>
  <si>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</si>
  <si>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</si>
  <si>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</si>
  <si>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</si>
  <si>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</si>
  <si>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</si>
  <si>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</si>
  <si>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</si>
  <si>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</si>
  <si>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</si>
  <si>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</si>
  <si>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</si>
  <si>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</si>
  <si>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</si>
  <si>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</si>
  <si>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</si>
  <si>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</si>
  <si>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</si>
  <si>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</si>
  <si>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</si>
  <si>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</si>
  <si>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</si>
  <si>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</si>
  <si>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</si>
  <si>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</si>
  <si>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</si>
  <si>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</si>
  <si>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</si>
  <si>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</si>
  <si>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</si>
  <si>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</si>
  <si>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</si>
  <si>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</si>
  <si>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</si>
  <si>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</si>
  <si>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</si>
  <si>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</si>
  <si>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</si>
  <si>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</si>
  <si>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</si>
  <si>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</si>
  <si>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</si>
  <si>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</si>
  <si>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</si>
  <si>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</si>
  <si>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</si>
  <si>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</si>
  <si>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</si>
  <si>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</si>
  <si>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</si>
  <si>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</si>
  <si>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</si>
  <si>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</si>
  <si>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</si>
  <si>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</si>
  <si>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</si>
  <si>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</si>
  <si>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</si>
  <si>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</si>
  <si>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</si>
  <si>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</si>
  <si>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</si>
  <si>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</si>
  <si>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</si>
  <si>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</si>
  <si>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</si>
  <si>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</si>
  <si>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</si>
  <si>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</si>
  <si>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</si>
  <si>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</si>
  <si>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</si>
  <si>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</si>
  <si>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</si>
  <si>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</si>
  <si>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</si>
  <si>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</si>
  <si>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</si>
  <si>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</si>
  <si>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</si>
  <si>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</si>
  <si>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</si>
  <si>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</si>
  <si>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</si>
  <si>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</si>
  <si>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</si>
  <si>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</si>
  <si>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</si>
  <si>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</si>
  <si>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</si>
  <si>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</si>
  <si>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</si>
  <si>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</si>
  <si>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</si>
  <si>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</si>
  <si>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</si>
  <si>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</si>
  <si>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</si>
  <si>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</si>
  <si>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</si>
  <si>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</si>
  <si>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</si>
  <si>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</si>
  <si>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</si>
  <si>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</si>
  <si>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</si>
  <si>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</si>
  <si>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</si>
  <si>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</si>
  <si>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</si>
  <si>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</si>
  <si>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</si>
  <si>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</si>
  <si>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</si>
  <si>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</si>
  <si>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</si>
  <si>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</si>
  <si>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</si>
  <si>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</si>
  <si>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</si>
  <si>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</si>
  <si>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</si>
  <si>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</si>
  <si>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</si>
  <si>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</si>
  <si>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</si>
  <si>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</si>
  <si>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</si>
  <si>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</si>
  <si>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</si>
  <si>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</si>
  <si>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</si>
  <si>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</si>
  <si>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</si>
  <si>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</si>
  <si>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</si>
  <si>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</si>
  <si>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</si>
  <si>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</si>
  <si>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</si>
  <si>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</si>
  <si>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</si>
  <si>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</si>
  <si>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</si>
  <si>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</si>
  <si>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</si>
  <si>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</si>
  <si>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</si>
  <si>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</si>
  <si>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</si>
  <si>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</si>
  <si>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</si>
  <si>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</si>
  <si>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</si>
  <si>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</si>
  <si>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</si>
  <si>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</si>
  <si>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</si>
  <si>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</si>
  <si>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</si>
  <si>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</si>
  <si>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</si>
  <si>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</si>
  <si>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</si>
  <si>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</si>
  <si>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</si>
  <si>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</si>
  <si>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</si>
  <si>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</si>
  <si>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</si>
  <si>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</si>
  <si>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</si>
  <si>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</si>
  <si>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</si>
  <si>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</si>
  <si>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</si>
  <si>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</si>
  <si>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</si>
  <si>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</si>
  <si>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</si>
  <si>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</si>
  <si>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</si>
  <si>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</si>
  <si>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</si>
  <si>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</si>
  <si>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</si>
  <si>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</si>
  <si>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</si>
  <si>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</si>
  <si>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</si>
  <si>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</si>
  <si>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</si>
  <si>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</si>
  <si>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</si>
  <si>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</si>
  <si>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</si>
  <si>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</si>
  <si>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</si>
  <si>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</si>
  <si>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</si>
  <si>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</si>
  <si>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</si>
  <si>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</si>
  <si>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</si>
  <si>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</si>
  <si>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</si>
  <si>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</si>
  <si>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</si>
  <si>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</si>
  <si>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</si>
  <si>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</si>
  <si>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</si>
  <si>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</si>
  <si>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</si>
  <si>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</si>
  <si>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</si>
  <si>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</si>
  <si>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</si>
  <si>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</si>
  <si>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</si>
  <si>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</si>
  <si>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</si>
  <si>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</si>
  <si>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</si>
  <si>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</si>
  <si>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</si>
  <si>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</si>
  <si>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</si>
  <si>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</si>
  <si>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</si>
  <si>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</si>
  <si>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</si>
  <si>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</si>
  <si>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</si>
  <si>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</si>
  <si>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</si>
  <si>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</si>
  <si>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</si>
  <si>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</si>
  <si>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</si>
  <si>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</si>
  <si>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</si>
  <si>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</si>
  <si>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</si>
  <si>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</si>
  <si>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</si>
  <si>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</si>
  <si>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</si>
  <si>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</si>
  <si>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</si>
  <si>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</si>
  <si>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</si>
  <si>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</si>
  <si>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</si>
  <si>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</si>
  <si>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</si>
  <si>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</si>
  <si>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</si>
  <si>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</si>
  <si>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</si>
  <si>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</si>
  <si>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</si>
  <si>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</si>
  <si>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</si>
  <si>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</si>
  <si>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</si>
  <si>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</si>
  <si>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</si>
  <si>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</si>
  <si>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</si>
  <si>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</si>
  <si>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</si>
  <si>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</si>
  <si>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</si>
  <si>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</si>
  <si>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</si>
  <si>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</si>
  <si>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</si>
  <si>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</si>
  <si>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</si>
  <si>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</si>
  <si>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</si>
  <si>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</si>
  <si>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</si>
  <si>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</si>
  <si>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</si>
  <si>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</si>
  <si>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</si>
  <si>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</si>
  <si>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</si>
  <si>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</si>
  <si>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</si>
  <si>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</si>
  <si>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</si>
  <si>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</si>
  <si>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</si>
  <si>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</si>
  <si>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</si>
  <si>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</si>
  <si>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</si>
  <si>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</si>
  <si>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</si>
  <si>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</si>
  <si>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</si>
  <si>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</si>
  <si>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</si>
  <si>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</si>
  <si>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</si>
  <si>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</si>
  <si>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</si>
  <si>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</si>
  <si>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</si>
  <si>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</si>
  <si>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</si>
  <si>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</si>
  <si>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</si>
  <si>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</si>
  <si>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</si>
  <si>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</si>
  <si>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</si>
  <si>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</si>
  <si>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</si>
  <si>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</si>
  <si>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</si>
  <si>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</si>
  <si>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</si>
  <si>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</si>
  <si>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</si>
  <si>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</si>
  <si>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</si>
  <si>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</si>
  <si>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</si>
  <si>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</si>
  <si>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</si>
  <si>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</si>
  <si>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</si>
  <si>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</si>
  <si>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</si>
  <si>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</si>
  <si>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</si>
  <si>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</si>
  <si>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</si>
  <si>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</si>
  <si>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</si>
  <si>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</si>
  <si>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</si>
  <si>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</si>
  <si>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</si>
  <si>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</si>
  <si>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</si>
  <si>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</si>
  <si>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</si>
  <si>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</si>
  <si>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</si>
  <si>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</si>
  <si>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</si>
  <si>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</si>
  <si>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</si>
  <si>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</si>
  <si>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</si>
  <si>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</si>
  <si>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</si>
  <si>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</si>
  <si>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</si>
  <si>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</si>
  <si>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</si>
  <si>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</si>
  <si>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</si>
  <si>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</si>
  <si>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</si>
  <si>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</si>
  <si>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</si>
  <si>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</si>
  <si>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</si>
  <si>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</si>
  <si>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</si>
  <si>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</si>
  <si>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</si>
  <si>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</si>
  <si>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</si>
  <si>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</si>
  <si>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</si>
  <si>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</si>
  <si>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</si>
  <si>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</si>
  <si>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</si>
  <si>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</si>
  <si>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</si>
  <si>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</si>
  <si>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</si>
  <si>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</si>
  <si>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</si>
  <si>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</si>
  <si>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</si>
  <si>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</si>
  <si>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</si>
  <si>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</si>
  <si>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</si>
  <si>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</si>
  <si>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</si>
  <si>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</si>
  <si>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</si>
  <si>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</si>
  <si>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</si>
  <si>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</si>
  <si>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</si>
  <si>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</si>
  <si>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</si>
  <si>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</si>
  <si>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</si>
  <si>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</si>
  <si>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</si>
  <si>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</si>
  <si>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</si>
  <si>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</si>
  <si>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</si>
  <si>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</si>
  <si>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</si>
  <si>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</si>
  <si>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</si>
  <si>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</si>
  <si>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</si>
  <si>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</si>
  <si>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</si>
  <si>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</si>
  <si>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</si>
  <si>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</si>
  <si>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</si>
  <si>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</si>
  <si>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</si>
  <si>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</si>
  <si>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</si>
  <si>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</si>
  <si>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</si>
  <si>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</si>
  <si>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</si>
  <si>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</si>
  <si>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</si>
  <si>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</si>
  <si>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</si>
  <si>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</si>
  <si>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</si>
  <si>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</si>
  <si>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</si>
  <si>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</si>
  <si>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</si>
  <si>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</si>
  <si>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</si>
  <si>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</si>
  <si>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</si>
  <si>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</si>
  <si>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</si>
  <si>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</si>
  <si>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</si>
  <si>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</si>
  <si>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</si>
  <si>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</si>
  <si>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</si>
  <si>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</si>
  <si>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</si>
  <si>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</si>
  <si>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</si>
  <si>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</si>
  <si>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</si>
  <si>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</si>
  <si>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</si>
  <si>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</si>
  <si>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</si>
  <si>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</si>
  <si>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</si>
  <si>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</si>
  <si>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</si>
  <si>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</si>
  <si>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</si>
  <si>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</si>
  <si>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</si>
  <si>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</si>
  <si>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</si>
  <si>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</si>
  <si>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</si>
  <si>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</si>
  <si>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</si>
  <si>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</si>
  <si>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</si>
  <si>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</si>
  <si>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</si>
  <si>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</si>
  <si>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</si>
  <si>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</si>
  <si>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</si>
  <si>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</si>
  <si>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</si>
  <si>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</si>
  <si>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</si>
  <si>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</si>
  <si>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</si>
  <si>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</si>
  <si>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</si>
  <si>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</si>
  <si>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</si>
  <si>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</si>
  <si>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</si>
  <si>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</si>
  <si>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</si>
  <si>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</si>
  <si>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</si>
  <si>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</si>
  <si>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</si>
  <si>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</si>
  <si>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</si>
  <si>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</si>
  <si>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</si>
  <si>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</si>
  <si>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</si>
  <si>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</si>
  <si>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</si>
  <si>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</si>
  <si>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</si>
  <si>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</si>
  <si>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</si>
  <si>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</si>
  <si>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</si>
  <si>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</si>
  <si>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</si>
  <si>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</si>
  <si>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</si>
  <si>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</si>
  <si>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</si>
  <si>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</si>
  <si>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</si>
  <si>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</si>
  <si>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</si>
  <si>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</si>
  <si>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</si>
  <si>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</si>
  <si>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</si>
  <si>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</si>
  <si>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</si>
  <si>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</si>
  <si>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</si>
  <si>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</si>
  <si>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</si>
  <si>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</si>
  <si>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</si>
  <si>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</si>
  <si>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</si>
  <si>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</si>
  <si>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</si>
  <si>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</si>
  <si>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</si>
  <si>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</si>
  <si>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</si>
  <si>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</si>
  <si>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</si>
  <si>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</si>
  <si>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</si>
  <si>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</si>
  <si>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</si>
  <si>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</si>
  <si>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</si>
  <si>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</si>
  <si>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</si>
  <si>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</si>
  <si>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</si>
  <si>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</si>
  <si>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</si>
  <si>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</si>
  <si>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</si>
  <si>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</si>
  <si>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</si>
  <si>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</si>
  <si>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</si>
  <si>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</si>
  <si>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</si>
  <si>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</si>
  <si>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</si>
  <si>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</si>
  <si>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</si>
  <si>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</si>
  <si>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</si>
  <si>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</si>
  <si>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</si>
  <si>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</si>
  <si>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</si>
  <si>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</si>
  <si>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</si>
  <si>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</si>
  <si>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</si>
  <si>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</si>
  <si>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</si>
  <si>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</si>
  <si>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</si>
  <si>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</si>
  <si>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</si>
  <si>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</si>
  <si>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</si>
  <si>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</si>
  <si>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</si>
  <si>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</si>
  <si>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</si>
  <si>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</si>
  <si>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</si>
  <si>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</si>
  <si>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</si>
  <si>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</si>
  <si>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</si>
  <si>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</si>
  <si>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</si>
  <si>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</si>
  <si>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</si>
  <si>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</si>
  <si>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</si>
  <si>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</si>
  <si>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</si>
  <si>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</si>
  <si>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</si>
  <si>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</si>
  <si>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</si>
  <si>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</si>
  <si>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</si>
  <si>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</si>
  <si>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</si>
  <si>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</si>
  <si>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</si>
  <si>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</si>
  <si>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</si>
  <si>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</si>
  <si>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</si>
  <si>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</si>
  <si>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</si>
  <si>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</si>
  <si>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</si>
  <si>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</si>
  <si>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</si>
  <si>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</si>
  <si>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</si>
  <si>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</si>
  <si>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</si>
  <si>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</si>
  <si>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</si>
  <si>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</si>
  <si>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</si>
  <si>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</si>
  <si>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</si>
  <si>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</si>
  <si>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</si>
  <si>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</si>
  <si>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</si>
  <si>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</si>
  <si>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</si>
  <si>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</si>
  <si>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</si>
  <si>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</si>
  <si>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</si>
  <si>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</si>
  <si>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</si>
  <si>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</si>
  <si>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</si>
  <si>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</si>
  <si>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</si>
  <si>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</si>
  <si>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</si>
  <si>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</si>
  <si>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</si>
  <si>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</si>
  <si>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</si>
  <si>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</si>
  <si>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</si>
  <si>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</si>
  <si>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</si>
  <si>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</si>
  <si>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</si>
  <si>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</si>
  <si>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</si>
  <si>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</si>
  <si>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</si>
  <si>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</si>
  <si>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</si>
  <si>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</si>
  <si>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</si>
  <si>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</si>
  <si>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</si>
  <si>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</si>
  <si>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</si>
  <si>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</si>
  <si>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</si>
  <si>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</si>
  <si>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</si>
  <si>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</si>
  <si>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</si>
  <si>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</si>
  <si>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</si>
  <si>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</si>
  <si>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</si>
  <si>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</si>
  <si>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</si>
  <si>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</si>
  <si>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</si>
  <si>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</si>
  <si>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</si>
  <si>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</si>
  <si>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</si>
  <si>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</si>
  <si>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</si>
  <si>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</si>
  <si>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</si>
  <si>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</si>
  <si>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</si>
  <si>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</si>
  <si>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</si>
  <si>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</si>
  <si>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</si>
  <si>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</si>
  <si>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</si>
  <si>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</si>
  <si>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</si>
  <si>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</si>
  <si>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</si>
  <si>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</si>
  <si>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</si>
  <si>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</si>
  <si>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</si>
  <si>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</si>
  <si>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</si>
  <si>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</si>
  <si>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</si>
  <si>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</si>
  <si>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</si>
  <si>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</si>
  <si>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</si>
  <si>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</si>
  <si>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</si>
  <si>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</si>
  <si>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</si>
  <si>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</si>
  <si>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</si>
  <si>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</si>
  <si>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</si>
  <si>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</si>
  <si>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</si>
  <si>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</si>
  <si>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</si>
  <si>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</si>
  <si>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</si>
  <si>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</si>
  <si>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</si>
  <si>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</si>
  <si>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</si>
  <si>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</si>
  <si>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</si>
  <si>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</si>
  <si>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</si>
  <si>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</si>
  <si>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</si>
  <si>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</si>
  <si>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</si>
  <si>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</si>
  <si>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</si>
  <si>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</si>
  <si>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</si>
  <si>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</si>
  <si>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</si>
  <si>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</si>
  <si>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</si>
  <si>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</si>
  <si>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</si>
  <si>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</si>
  <si>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</si>
  <si>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</si>
  <si>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</si>
  <si>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</si>
  <si>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</si>
  <si>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</si>
  <si>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</si>
  <si>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</si>
  <si>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</si>
  <si>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</si>
  <si>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</si>
  <si>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</si>
  <si>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</si>
  <si>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</si>
  <si>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</si>
  <si>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</si>
  <si>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</si>
  <si>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</si>
  <si>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</si>
  <si>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</si>
  <si>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</si>
  <si>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</si>
  <si>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</si>
  <si>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</si>
  <si>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</si>
  <si>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</si>
  <si>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</si>
  <si>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</si>
  <si>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</si>
  <si>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</si>
  <si>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</si>
  <si>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</si>
  <si>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</si>
  <si>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</si>
  <si>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</si>
  <si>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</si>
  <si>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</si>
  <si>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</si>
  <si>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</si>
  <si>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</si>
  <si>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</si>
  <si>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</si>
  <si>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</si>
  <si>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</si>
  <si>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</si>
  <si>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</si>
  <si>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</si>
  <si>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</si>
  <si>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</si>
  <si>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</si>
  <si>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</si>
  <si>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</si>
  <si>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</si>
  <si>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</si>
  <si>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</si>
  <si>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</si>
  <si>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</si>
  <si>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</si>
  <si>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</si>
  <si>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</si>
  <si>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</si>
  <si>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</si>
  <si>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</si>
  <si>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</si>
  <si>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</si>
  <si>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</si>
  <si>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</si>
  <si>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</si>
  <si>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</si>
  <si>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</si>
  <si>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</si>
  <si>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</si>
  <si>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</si>
  <si>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</si>
  <si>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</si>
  <si>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</si>
  <si>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</si>
  <si>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</si>
  <si>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</si>
  <si>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</si>
  <si>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</si>
  <si>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</si>
  <si>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</si>
  <si>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</si>
  <si>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</si>
  <si>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</si>
  <si>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</si>
  <si>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</si>
  <si>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</si>
  <si>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</si>
  <si>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</si>
  <si>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</si>
  <si>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</si>
  <si>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</si>
  <si>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</si>
  <si>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</si>
  <si>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</si>
  <si>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</si>
  <si>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</si>
  <si>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</si>
  <si>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</si>
  <si>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</si>
  <si>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</si>
  <si>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</si>
  <si>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</si>
  <si>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</si>
  <si>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</si>
  <si>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</si>
  <si>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</si>
  <si>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</si>
  <si>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</si>
  <si>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</si>
  <si>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</si>
  <si>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</si>
  <si>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</si>
  <si>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</si>
  <si>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</si>
  <si>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</si>
  <si>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</si>
  <si>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</si>
  <si>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</si>
  <si>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</si>
  <si>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</si>
  <si>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</si>
  <si>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</si>
  <si>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</si>
  <si>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</si>
  <si>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</si>
  <si>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</si>
  <si>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</si>
  <si>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</si>
  <si>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</si>
  <si>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</si>
  <si>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</si>
  <si>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</si>
  <si>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</si>
  <si>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</si>
  <si>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</si>
  <si>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</si>
  <si>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</si>
  <si>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</si>
  <si>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</si>
  <si>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</si>
  <si>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</si>
  <si>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</si>
  <si>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</si>
  <si>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</si>
  <si>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</si>
  <si>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</si>
  <si>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</si>
  <si>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</si>
  <si>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</si>
  <si>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</si>
  <si>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</si>
  <si>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</si>
  <si>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</si>
  <si>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</si>
  <si>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</si>
  <si>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</si>
  <si>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</si>
  <si>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</si>
  <si>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</si>
  <si>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</si>
  <si>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</si>
  <si>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</si>
  <si>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</si>
  <si>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</si>
  <si>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</si>
  <si>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</si>
  <si>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</si>
  <si>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</si>
  <si>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</si>
  <si>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</si>
  <si>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</si>
  <si>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</si>
  <si>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</si>
  <si>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</si>
  <si>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</si>
  <si>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</si>
  <si>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</si>
  <si>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</si>
  <si>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</si>
  <si>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</si>
  <si>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</si>
  <si>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</si>
  <si>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</si>
  <si>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</si>
  <si>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</si>
  <si>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</si>
  <si>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</si>
  <si>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</si>
  <si>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</si>
  <si>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</si>
  <si>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</si>
  <si>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</si>
  <si>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</si>
  <si>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</si>
  <si>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</si>
  <si>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</si>
  <si>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</si>
  <si>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</si>
  <si>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</si>
  <si>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</si>
  <si>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</si>
  <si>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</si>
  <si>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</si>
  <si>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</si>
  <si>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</si>
  <si>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</si>
  <si>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</si>
  <si>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</si>
  <si>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</si>
  <si>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</si>
  <si>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</si>
  <si>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</si>
  <si>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</si>
  <si>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</si>
  <si>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</si>
  <si>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</si>
  <si>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</si>
  <si>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</si>
  <si>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</si>
  <si>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</si>
  <si>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</si>
  <si>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</si>
  <si>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</si>
  <si>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</si>
  <si>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</si>
  <si>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</si>
  <si>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</si>
  <si>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</si>
  <si>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</si>
  <si>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</si>
  <si>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</si>
  <si>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</si>
  <si>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</si>
  <si>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</si>
  <si>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</si>
  <si>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</si>
  <si>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</si>
  <si>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</si>
  <si>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</si>
  <si>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</si>
  <si>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</si>
  <si>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</si>
  <si>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</si>
  <si>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</si>
  <si>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</si>
  <si>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</si>
  <si>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</si>
  <si>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</si>
  <si>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</si>
  <si>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</si>
  <si>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</si>
  <si>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</si>
  <si>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</si>
  <si>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</si>
  <si>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</si>
  <si>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</si>
  <si>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</si>
  <si>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</si>
  <si>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</si>
  <si>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</si>
  <si>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</si>
  <si>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</si>
  <si>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</si>
  <si>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</si>
  <si>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</si>
  <si>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</si>
  <si>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</si>
  <si>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</si>
  <si>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</si>
  <si>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</si>
  <si>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</si>
  <si>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</si>
  <si>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</si>
  <si>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</si>
  <si>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</si>
  <si>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</si>
  <si>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</si>
  <si>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</si>
  <si>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</si>
  <si>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</si>
  <si>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</si>
  <si>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</si>
  <si>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</si>
  <si>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</si>
  <si>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</si>
  <si>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</si>
  <si>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</si>
  <si>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</si>
  <si>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</si>
  <si>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</si>
  <si>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</si>
  <si>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</si>
  <si>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</si>
  <si>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</si>
  <si>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</si>
  <si>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</si>
  <si>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</si>
  <si>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</si>
  <si>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</si>
  <si>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</si>
  <si>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</si>
  <si>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</si>
  <si>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</si>
  <si>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</si>
  <si>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</si>
  <si>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</si>
  <si>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</si>
  <si>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</si>
  <si>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</si>
  <si>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</si>
  <si>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</si>
  <si>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</si>
  <si>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</si>
  <si>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</si>
  <si>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</si>
  <si>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</si>
  <si>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</si>
  <si>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</si>
  <si>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</si>
  <si>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</si>
  <si>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</si>
  <si>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</si>
  <si>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</si>
  <si>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</si>
  <si>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</si>
  <si>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</si>
  <si>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</si>
  <si>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</si>
  <si>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</si>
  <si>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</si>
  <si>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</si>
  <si>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</si>
  <si>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</si>
  <si>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</si>
  <si>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</si>
  <si>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</si>
  <si>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</si>
  <si>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</si>
  <si>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</si>
  <si>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</si>
  <si>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</si>
  <si>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</si>
  <si>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</si>
  <si>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</si>
  <si>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</si>
  <si>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</si>
  <si>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</si>
  <si>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</si>
  <si>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</si>
  <si>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</si>
  <si>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</si>
  <si>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</si>
  <si>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</si>
  <si>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</si>
  <si>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</si>
  <si>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</si>
  <si>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</si>
  <si>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</si>
  <si>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</si>
  <si>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</si>
  <si>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</si>
  <si>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</si>
  <si>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</si>
  <si>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</si>
  <si>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</si>
  <si>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</si>
  <si>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</si>
  <si>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</si>
  <si>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</si>
  <si>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</si>
  <si>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</si>
  <si>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</si>
  <si>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</si>
  <si>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</si>
  <si>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</si>
  <si>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</si>
  <si>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</si>
  <si>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</si>
  <si>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</si>
  <si>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</si>
  <si>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</si>
  <si>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</si>
  <si>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</si>
  <si>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</si>
  <si>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</si>
  <si>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</si>
  <si>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</si>
  <si>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</si>
  <si>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</si>
  <si>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</si>
  <si>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</si>
  <si>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</si>
  <si>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</si>
  <si>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</si>
  <si>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</si>
  <si>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</si>
  <si>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</si>
  <si>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</si>
  <si>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</si>
  <si>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</si>
  <si>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</si>
  <si>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</si>
  <si>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</si>
  <si>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</si>
  <si>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</si>
  <si>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</si>
  <si>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</si>
  <si>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</si>
  <si>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</si>
  <si>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</si>
  <si>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</si>
  <si>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</si>
  <si>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</si>
  <si>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</si>
  <si>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</si>
  <si>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</si>
  <si>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</si>
  <si>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</si>
  <si>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</si>
  <si>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</si>
  <si>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</si>
  <si>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</si>
  <si>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</si>
  <si>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</si>
  <si>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</si>
  <si>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</si>
  <si>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</si>
  <si>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</si>
  <si>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</si>
  <si>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</si>
  <si>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</si>
  <si>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</si>
  <si>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</si>
  <si>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</si>
  <si>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</si>
  <si>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</si>
  <si>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</si>
  <si>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</si>
  <si>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</si>
  <si>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</si>
  <si>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</si>
  <si>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</si>
  <si>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</si>
  <si>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</si>
  <si>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</si>
  <si>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</si>
  <si>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</si>
  <si>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</si>
  <si>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</si>
  <si>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</si>
  <si>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</si>
  <si>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</si>
  <si>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</si>
  <si>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</si>
  <si>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</si>
  <si>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</si>
  <si>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</si>
  <si>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</si>
  <si>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</si>
  <si>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</si>
  <si>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</si>
  <si>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</si>
  <si>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</si>
  <si>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</si>
  <si>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</si>
  <si>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</si>
  <si>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</si>
  <si>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</si>
  <si>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</si>
  <si>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</si>
  <si>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</si>
  <si>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</si>
  <si>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</si>
  <si>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</si>
  <si>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</si>
  <si>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</si>
  <si>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</si>
  <si>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</si>
  <si>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</si>
  <si>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</si>
  <si>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</si>
  <si>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</si>
  <si>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</si>
  <si>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</si>
  <si>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</si>
  <si>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</si>
  <si>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</si>
  <si>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</si>
  <si>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</si>
  <si>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</si>
  <si>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</si>
  <si>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</si>
  <si>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</si>
  <si>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</si>
  <si>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</si>
  <si>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</si>
  <si>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</si>
  <si>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</si>
  <si>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</si>
  <si>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</si>
  <si>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</si>
  <si>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</si>
  <si>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</si>
  <si>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</si>
  <si>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</si>
  <si>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</si>
  <si>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</si>
  <si>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</si>
  <si>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</si>
  <si>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</si>
  <si>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</si>
  <si>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</si>
  <si>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</si>
  <si>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</si>
  <si>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</si>
  <si>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</si>
  <si>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</si>
  <si>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</si>
  <si>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</si>
  <si>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</si>
  <si>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</si>
  <si>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</si>
  <si>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</si>
  <si>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</si>
  <si>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</si>
  <si>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</si>
  <si>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</si>
  <si>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</si>
  <si>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</si>
  <si>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</si>
  <si>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</si>
  <si>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</si>
  <si>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</si>
  <si>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</si>
  <si>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</si>
  <si>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</si>
  <si>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</si>
  <si>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</si>
  <si>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</si>
  <si>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</si>
  <si>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</si>
  <si>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</si>
  <si>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</si>
  <si>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</si>
  <si>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</si>
  <si>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</si>
  <si>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</si>
  <si>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</si>
  <si>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</si>
  <si>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</si>
  <si>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</si>
  <si>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</si>
  <si>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</si>
  <si>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</si>
  <si>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</si>
  <si>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</si>
  <si>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</si>
  <si>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</si>
  <si>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</si>
  <si>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</si>
  <si>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</si>
  <si>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</si>
  <si>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</si>
  <si>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</si>
  <si>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</si>
  <si>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</si>
  <si>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</si>
  <si>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</si>
  <si>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</si>
  <si>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</si>
  <si>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</si>
  <si>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</si>
  <si>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</si>
  <si>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</si>
  <si>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</si>
  <si>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</si>
  <si>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</si>
  <si>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</si>
  <si>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</si>
  <si>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</si>
  <si>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</si>
  <si>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</si>
  <si>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</si>
  <si>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</si>
  <si>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</si>
  <si>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</si>
  <si>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</si>
  <si>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</si>
  <si>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</si>
  <si>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</si>
  <si>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</si>
  <si>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</si>
  <si>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</si>
  <si>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</si>
  <si>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</si>
  <si>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</si>
  <si>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</si>
  <si>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</si>
  <si>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</si>
  <si>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</si>
  <si>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</si>
  <si>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</si>
  <si>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</si>
  <si>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</si>
  <si>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</si>
  <si>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</si>
  <si>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</si>
  <si>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</si>
  <si>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</si>
  <si>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</si>
  <si>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</si>
  <si>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</si>
  <si>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</si>
  <si>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</si>
  <si>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</si>
  <si>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</si>
  <si>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</si>
  <si>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</si>
  <si>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</si>
  <si>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</si>
  <si>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</si>
  <si>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</si>
  <si>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</si>
  <si>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</si>
  <si>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</si>
  <si>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</si>
  <si>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</si>
  <si>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</si>
  <si>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</si>
  <si>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</si>
  <si>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</si>
  <si>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</si>
  <si>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</si>
  <si>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</si>
  <si>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</si>
  <si>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</si>
  <si>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</si>
  <si>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</si>
  <si>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</si>
  <si>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</si>
  <si>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</si>
  <si>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</si>
  <si>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</si>
  <si>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</si>
  <si>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</si>
  <si>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</si>
  <si>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</si>
  <si>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</si>
  <si>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</si>
  <si>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</si>
  <si>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</si>
  <si>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</si>
  <si>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</si>
  <si>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</si>
  <si>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</si>
  <si>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</si>
  <si>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</si>
  <si>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</si>
  <si>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</si>
  <si>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</si>
  <si>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</si>
  <si>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</si>
  <si>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</si>
  <si>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</si>
  <si>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</si>
  <si>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</si>
  <si>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</si>
  <si>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</si>
  <si>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</si>
  <si>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</si>
  <si>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</si>
  <si>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</si>
  <si>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</si>
  <si>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</si>
  <si>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</si>
  <si>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</si>
  <si>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</si>
  <si>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</si>
  <si>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</si>
  <si>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</si>
  <si>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</si>
  <si>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</si>
  <si>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</si>
  <si>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</si>
  <si>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</si>
  <si>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</si>
  <si>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</si>
  <si>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</si>
  <si>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</si>
  <si>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</si>
  <si>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</si>
  <si>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</si>
  <si>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</si>
  <si>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</si>
  <si>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</si>
  <si>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</si>
  <si>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</si>
  <si>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</si>
  <si>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</si>
  <si>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</si>
  <si>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</si>
  <si>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</si>
  <si>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</si>
  <si>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</si>
  <si>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</si>
  <si>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</si>
  <si>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</si>
  <si>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</si>
  <si>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</si>
  <si>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</si>
  <si>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</si>
  <si>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</si>
  <si>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</si>
  <si>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</si>
  <si>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</si>
  <si>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</si>
  <si>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</si>
  <si>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</si>
  <si>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</si>
  <si>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</si>
  <si>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</si>
  <si>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</si>
  <si>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</si>
  <si>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</si>
  <si>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</si>
  <si>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</si>
  <si>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</si>
  <si>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</si>
  <si>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</si>
  <si>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</si>
  <si>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</si>
  <si>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</si>
  <si>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</si>
  <si>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</si>
  <si>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</si>
  <si>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</si>
  <si>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</si>
  <si>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</si>
  <si>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</si>
  <si>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</si>
  <si>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</si>
  <si>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</si>
  <si>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</si>
  <si>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</si>
  <si>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</si>
  <si>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</si>
  <si>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</si>
  <si>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</si>
  <si>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</si>
  <si>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</si>
  <si>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</si>
  <si>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</si>
  <si>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</si>
  <si>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</si>
  <si>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</si>
  <si>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</si>
  <si>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</si>
  <si>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</si>
  <si>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</si>
  <si>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</si>
  <si>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</si>
  <si>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</si>
  <si>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</si>
  <si>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</si>
  <si>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</si>
  <si>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</si>
  <si>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</si>
  <si>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</si>
  <si>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</si>
  <si>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</si>
  <si>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</si>
  <si>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</si>
  <si>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</si>
  <si>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</si>
  <si>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</si>
  <si>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</si>
  <si>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</si>
  <si>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</si>
  <si>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</si>
  <si>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</si>
  <si>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</si>
  <si>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</si>
  <si>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</si>
  <si>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</si>
  <si>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</si>
  <si>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</si>
  <si>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</si>
  <si>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</si>
  <si>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</si>
  <si>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</si>
  <si>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</si>
  <si>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</si>
  <si>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</si>
  <si>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</si>
  <si>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</si>
  <si>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</si>
  <si>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</si>
  <si>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</si>
  <si>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</si>
  <si>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</si>
  <si>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</si>
  <si>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</si>
  <si>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</si>
  <si>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</si>
  <si>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</si>
  <si>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</si>
  <si>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</si>
  <si>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</si>
  <si>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</si>
  <si>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</si>
  <si>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</si>
  <si>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</si>
  <si>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</si>
  <si>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</si>
  <si>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</si>
  <si>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</si>
  <si>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</si>
  <si>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</si>
  <si>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</si>
  <si>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</si>
  <si>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</si>
  <si>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</si>
  <si>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</si>
  <si>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</si>
  <si>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</si>
  <si>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</si>
  <si>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</si>
  <si>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</si>
  <si>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</si>
  <si>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</si>
  <si>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</si>
  <si>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</si>
  <si>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</si>
  <si>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</si>
  <si>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</si>
  <si>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</si>
  <si>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</si>
  <si>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</si>
  <si>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</si>
  <si>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</si>
  <si>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</si>
  <si>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</si>
  <si>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</si>
  <si>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</si>
  <si>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</si>
  <si>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</si>
  <si>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</si>
  <si>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</si>
  <si>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</si>
  <si>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</si>
  <si>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</si>
  <si>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</si>
  <si>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</si>
  <si>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</si>
  <si>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</si>
  <si>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</si>
  <si>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</si>
  <si>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</si>
  <si>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</si>
  <si>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</si>
  <si>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</si>
  <si>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</si>
  <si>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</si>
  <si>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</si>
  <si>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</si>
  <si>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</si>
  <si>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</si>
  <si>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</si>
  <si>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</si>
  <si>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</si>
  <si>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</si>
  <si>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</si>
  <si>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</si>
  <si>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</si>
  <si>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</si>
  <si>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</si>
  <si>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</si>
  <si>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</si>
  <si>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</si>
  <si>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</si>
  <si>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</si>
  <si>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</si>
  <si>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</si>
  <si>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</si>
  <si>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</si>
  <si>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</si>
  <si>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</si>
  <si>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</si>
  <si>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</si>
  <si>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</si>
  <si>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</si>
  <si>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</si>
  <si>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</si>
  <si>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</si>
  <si>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</si>
  <si>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</si>
  <si>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</si>
  <si>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</si>
  <si>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</si>
  <si>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</si>
  <si>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</si>
  <si>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</si>
  <si>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</si>
  <si>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</si>
  <si>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</si>
  <si>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</si>
  <si>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</si>
  <si>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</si>
  <si>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</si>
  <si>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</si>
  <si>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</si>
  <si>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</si>
  <si>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</si>
  <si>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</si>
  <si>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</si>
  <si>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</si>
  <si>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</si>
  <si>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</si>
  <si>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</si>
  <si>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</si>
  <si>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</si>
  <si>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</si>
  <si>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</si>
  <si>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</si>
  <si>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</si>
  <si>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</si>
  <si>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</si>
  <si>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</si>
  <si>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</si>
  <si>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</si>
  <si>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</si>
  <si>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</si>
  <si>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</si>
  <si>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</si>
  <si>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</si>
  <si>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</si>
  <si>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</si>
  <si>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</si>
  <si>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</si>
  <si>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</si>
  <si>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</si>
  <si>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</si>
  <si>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</si>
  <si>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</si>
  <si>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</si>
  <si>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</si>
  <si>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</si>
  <si>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</si>
  <si>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</si>
  <si>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</si>
  <si>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</si>
  <si>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</si>
  <si>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</si>
  <si>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</si>
  <si>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</si>
  <si>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</si>
  <si>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</si>
  <si>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</si>
  <si>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</si>
  <si>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</si>
  <si>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</si>
  <si>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</si>
  <si>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</si>
  <si>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</si>
  <si>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</si>
  <si>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</si>
  <si>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</si>
  <si>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</si>
  <si>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</si>
  <si>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</si>
  <si>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</si>
  <si>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</si>
  <si>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</si>
  <si>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</si>
  <si>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</si>
  <si>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</si>
  <si>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</si>
  <si>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</si>
  <si>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</si>
  <si>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</si>
  <si>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</si>
  <si>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</si>
  <si>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</si>
  <si>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</si>
  <si>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</si>
  <si>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</si>
  <si>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</si>
  <si>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</si>
  <si>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</si>
  <si>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</si>
  <si>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</si>
  <si>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</si>
  <si>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</si>
  <si>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</si>
  <si>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</si>
  <si>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</si>
  <si>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</si>
  <si>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</si>
  <si>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</si>
  <si>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</si>
  <si>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</si>
  <si>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</si>
  <si>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</si>
  <si>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</si>
  <si>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</si>
  <si>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</si>
  <si>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</si>
  <si>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</si>
  <si>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</si>
  <si>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</si>
  <si>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</si>
  <si>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</si>
  <si>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</si>
  <si>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</si>
  <si>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</si>
  <si>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</si>
  <si>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</si>
  <si>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</si>
  <si>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</si>
  <si>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</si>
  <si>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</si>
  <si>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</si>
  <si>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</si>
  <si>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</si>
  <si>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</si>
  <si>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</si>
  <si>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</si>
  <si>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</si>
  <si>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</si>
  <si>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</si>
  <si>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</si>
  <si>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</si>
  <si>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</si>
  <si>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</si>
  <si>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</si>
  <si>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</si>
  <si>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</si>
  <si>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</si>
  <si>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</si>
  <si>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</si>
  <si>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</si>
  <si>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</si>
  <si>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</si>
  <si>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</si>
  <si>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</si>
  <si>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</si>
  <si>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</si>
  <si>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</si>
  <si>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</si>
  <si>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</si>
  <si>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</si>
  <si>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</si>
  <si>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</si>
  <si>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</si>
  <si>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</si>
  <si>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</si>
  <si>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</si>
  <si>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</si>
  <si>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</si>
  <si>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</si>
  <si>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</si>
  <si>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</si>
  <si>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</si>
  <si>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</si>
  <si>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</si>
  <si>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</si>
  <si>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</si>
  <si>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</si>
  <si>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</si>
  <si>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</si>
  <si>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</si>
  <si>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</si>
  <si>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</si>
  <si>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</si>
  <si>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</si>
  <si>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</si>
  <si>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</si>
  <si>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</si>
  <si>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</si>
  <si>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</si>
  <si>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</si>
  <si>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</si>
  <si>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</si>
  <si>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</si>
  <si>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</si>
  <si>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</si>
  <si>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</si>
  <si>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</si>
  <si>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</si>
  <si>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</si>
  <si>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</si>
  <si>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</si>
  <si>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</si>
  <si>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</si>
  <si>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</si>
  <si>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</si>
  <si>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</si>
  <si>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</si>
  <si>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</si>
  <si>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</si>
  <si>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</si>
  <si>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</si>
  <si>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</si>
  <si>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</si>
  <si>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</si>
  <si>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</si>
  <si>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</si>
  <si>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</si>
  <si>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</si>
  <si>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</si>
  <si>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</si>
  <si>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</si>
  <si>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</si>
  <si>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</si>
  <si>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</si>
  <si>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</si>
  <si>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</si>
  <si>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</si>
  <si>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</si>
  <si>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</si>
  <si>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</si>
  <si>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</si>
  <si>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</si>
  <si>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</si>
  <si>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</si>
  <si>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</si>
  <si>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</si>
  <si>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</si>
  <si>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</si>
  <si>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</si>
  <si>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</si>
  <si>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</si>
  <si>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</si>
  <si>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</si>
  <si>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</si>
  <si>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</si>
  <si>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</si>
  <si>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</si>
  <si>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</si>
  <si>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</si>
  <si>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</si>
  <si>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</si>
  <si>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</si>
  <si>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</si>
  <si>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</si>
  <si>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</si>
  <si>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</si>
  <si>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</si>
  <si>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</si>
  <si>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</si>
  <si>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</si>
  <si>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</si>
  <si>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</si>
  <si>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</si>
  <si>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</si>
  <si>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</si>
  <si>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</si>
  <si>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</si>
  <si>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</si>
  <si>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</si>
  <si>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</si>
  <si>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</si>
  <si>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</si>
  <si>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</si>
  <si>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</si>
  <si>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</si>
  <si>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</si>
  <si>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</si>
  <si>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</si>
  <si>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</si>
  <si>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</si>
  <si>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</si>
  <si>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</si>
  <si>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</si>
  <si>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</si>
  <si>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</si>
  <si>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</si>
  <si>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</si>
  <si>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</si>
  <si>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</si>
  <si>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</si>
  <si>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</si>
  <si>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</si>
  <si>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</si>
  <si>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</si>
  <si>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</si>
  <si>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</si>
  <si>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</si>
  <si>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</si>
  <si>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</si>
  <si>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</si>
  <si>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</si>
  <si>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</si>
  <si>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</si>
  <si>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</si>
  <si>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</si>
  <si>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</si>
  <si>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</si>
  <si>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</si>
  <si>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</si>
  <si>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</si>
  <si>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</si>
  <si>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</si>
  <si>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</si>
  <si>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</si>
  <si>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</si>
  <si>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</si>
  <si>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</si>
  <si>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</si>
  <si>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</si>
  <si>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</si>
  <si>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</si>
  <si>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</si>
  <si>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</si>
  <si>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</si>
  <si>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</si>
  <si>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</si>
  <si>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</si>
  <si>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</si>
  <si>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</si>
  <si>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</si>
  <si>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</si>
  <si>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</si>
  <si>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</si>
  <si>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</si>
  <si>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</si>
  <si>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</si>
  <si>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</si>
  <si>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</si>
  <si>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</si>
  <si>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</si>
  <si>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</si>
  <si>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</si>
  <si>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</si>
  <si>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</si>
  <si>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</si>
  <si>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</si>
  <si>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</si>
  <si>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</si>
  <si>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</si>
  <si>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</si>
  <si>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</si>
  <si>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</si>
  <si>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</si>
  <si>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</si>
  <si>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</si>
  <si>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</si>
  <si>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</si>
  <si>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</si>
  <si>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</si>
  <si>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</si>
  <si>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</si>
  <si>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</si>
  <si>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</si>
  <si>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</si>
  <si>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</si>
  <si>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</si>
  <si>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</si>
  <si>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</si>
  <si>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</si>
  <si>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</si>
  <si>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</si>
  <si>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</si>
  <si>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</si>
  <si>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</si>
  <si>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</si>
  <si>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</si>
  <si>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</si>
  <si>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</si>
  <si>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</si>
  <si>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</si>
  <si>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</si>
  <si>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</si>
  <si>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</si>
  <si>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</si>
  <si>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</si>
  <si>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</si>
  <si>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</si>
  <si>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</si>
  <si>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</si>
  <si>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</si>
  <si>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</si>
  <si>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</si>
  <si>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</si>
  <si>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</si>
  <si>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</si>
  <si>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</si>
  <si>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</si>
  <si>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</si>
  <si>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</si>
  <si>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</si>
  <si>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</si>
  <si>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</si>
  <si>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</si>
  <si>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</si>
  <si>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</si>
  <si>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</si>
  <si>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</si>
  <si>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</si>
  <si>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</si>
  <si>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</si>
  <si>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</si>
  <si>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</si>
  <si>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</si>
  <si>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</si>
  <si>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</si>
  <si>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</si>
  <si>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</si>
  <si>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</si>
  <si>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</si>
  <si>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</si>
  <si>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</si>
  <si>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</si>
  <si>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</si>
  <si>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</si>
  <si>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</si>
  <si>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</si>
  <si>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</si>
  <si>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</si>
  <si>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</si>
  <si>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</si>
  <si>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</si>
  <si>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</si>
  <si>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</si>
  <si>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</si>
  <si>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</si>
  <si>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</si>
  <si>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</si>
  <si>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</si>
  <si>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</si>
  <si>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</si>
  <si>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</si>
  <si>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</si>
  <si>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</si>
  <si>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</si>
  <si>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</si>
  <si>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</si>
  <si>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</si>
  <si>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</si>
  <si>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</si>
  <si>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</si>
  <si>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</si>
  <si>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</si>
  <si>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</si>
  <si>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</si>
  <si>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</si>
  <si>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</si>
  <si>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</si>
  <si>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</si>
  <si>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</si>
  <si>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</si>
  <si>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</si>
  <si>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</si>
  <si>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</si>
  <si>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</si>
  <si>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</si>
  <si>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</si>
  <si>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</si>
  <si>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</si>
  <si>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</si>
  <si>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</si>
  <si>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</si>
  <si>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</si>
  <si>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</si>
  <si>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</si>
  <si>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</si>
  <si>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</si>
  <si>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</si>
  <si>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</si>
  <si>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</si>
  <si>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</si>
  <si>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</si>
  <si>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</si>
  <si>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</si>
  <si>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</si>
  <si>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</si>
  <si>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</si>
  <si>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</si>
  <si>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</si>
  <si>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</si>
  <si>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</si>
  <si>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</si>
  <si>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</si>
  <si>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</si>
  <si>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</si>
  <si>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</si>
  <si>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</si>
  <si>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</si>
  <si>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</si>
  <si>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</si>
  <si>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</si>
  <si>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</si>
  <si>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</si>
  <si>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</si>
  <si>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</si>
  <si>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</si>
  <si>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</si>
  <si>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</si>
  <si>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</si>
  <si>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</si>
  <si>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</si>
  <si>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</si>
  <si>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</si>
  <si>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</si>
  <si>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</si>
  <si>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</si>
  <si>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</si>
  <si>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</si>
  <si>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</si>
  <si>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</si>
  <si>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</si>
  <si>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</si>
  <si>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</si>
  <si>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</si>
  <si>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</si>
  <si>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</si>
  <si>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</si>
  <si>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</si>
  <si>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</si>
  <si>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</si>
  <si>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</si>
  <si>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</si>
  <si>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</si>
  <si>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</si>
  <si>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</si>
  <si>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</si>
  <si>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</si>
  <si>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</si>
  <si>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</si>
  <si>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</si>
  <si>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</si>
  <si>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</si>
  <si>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</si>
  <si>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</si>
  <si>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</si>
  <si>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</si>
  <si>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</si>
  <si>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</si>
  <si>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</si>
  <si>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</si>
  <si>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</si>
  <si>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</si>
  <si>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</si>
  <si>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</si>
  <si>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</si>
  <si>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</si>
  <si>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</si>
  <si>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</si>
  <si>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</si>
  <si>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</si>
  <si>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</si>
  <si>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</si>
  <si>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</si>
  <si>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</si>
  <si>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</si>
  <si>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</si>
  <si>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</si>
  <si>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</si>
  <si>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</si>
  <si>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</si>
  <si>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</si>
  <si>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</si>
  <si>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</si>
  <si>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</si>
  <si>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</si>
  <si>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</si>
  <si>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</si>
  <si>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</si>
  <si>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</si>
  <si>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</si>
  <si>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</si>
  <si>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</si>
  <si>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</si>
  <si>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</si>
  <si>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</si>
  <si>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</si>
  <si>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</si>
  <si>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</si>
  <si>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</si>
  <si>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</si>
  <si>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</si>
  <si>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</si>
  <si>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</si>
  <si>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</si>
  <si>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</si>
  <si>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</si>
  <si>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</si>
  <si>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</si>
  <si>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</si>
  <si>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</si>
  <si>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</si>
  <si>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</si>
  <si>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</si>
  <si>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</si>
  <si>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</si>
  <si>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</si>
  <si>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</si>
  <si>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</si>
  <si>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</si>
  <si>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</si>
  <si>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</si>
  <si>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</si>
  <si>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</si>
  <si>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</si>
  <si>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</si>
  <si>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</si>
  <si>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</si>
  <si>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</si>
  <si>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</si>
  <si>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</si>
  <si>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</si>
  <si>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</si>
  <si>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</si>
  <si>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</si>
  <si>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</si>
  <si>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</si>
  <si>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</si>
  <si>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</si>
  <si>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</si>
  <si>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</si>
  <si>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</si>
  <si>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</si>
  <si>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</si>
  <si>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</si>
  <si>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</si>
  <si>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</si>
  <si>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</si>
  <si>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</si>
  <si>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</si>
  <si>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</si>
  <si>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</si>
  <si>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</si>
  <si>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</si>
  <si>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</si>
  <si>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</si>
  <si>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</si>
  <si>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</si>
  <si>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</si>
  <si>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</si>
  <si>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</si>
  <si>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</si>
  <si>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</si>
  <si>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</si>
  <si>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</si>
  <si>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</si>
  <si>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</si>
  <si>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</si>
  <si>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</si>
  <si>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</si>
  <si>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</si>
  <si>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</si>
  <si>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</si>
  <si>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</si>
  <si>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</si>
  <si>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</si>
  <si>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</si>
  <si>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</si>
  <si>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</si>
  <si>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</si>
  <si>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</si>
  <si>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</si>
  <si>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</si>
  <si>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</si>
  <si>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</si>
  <si>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</si>
  <si>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</si>
  <si>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</si>
  <si>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</si>
  <si>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</si>
  <si>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</si>
  <si>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</si>
  <si>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</si>
  <si>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</si>
  <si>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</si>
  <si>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</si>
  <si>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</si>
  <si>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</si>
  <si>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</si>
  <si>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</si>
  <si>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</si>
  <si>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</si>
  <si>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</si>
  <si>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</si>
  <si>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</si>
  <si>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</si>
  <si>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</si>
  <si>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</si>
  <si>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</si>
  <si>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</si>
  <si>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</si>
  <si>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</si>
  <si>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</si>
  <si>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</si>
  <si>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</si>
  <si>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</si>
  <si>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</si>
  <si>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</si>
  <si>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</si>
  <si>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</si>
  <si>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</si>
  <si>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</si>
  <si>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</si>
  <si>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</si>
  <si>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</si>
  <si>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</si>
  <si>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</si>
  <si>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</si>
  <si>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</si>
  <si>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</si>
  <si>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</si>
  <si>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</si>
  <si>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</si>
  <si>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</si>
  <si>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</si>
  <si>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</si>
  <si>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</si>
  <si>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</si>
  <si>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</si>
  <si>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</si>
  <si>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</si>
  <si>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</si>
  <si>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</si>
  <si>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</si>
  <si>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</si>
  <si>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</si>
  <si>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</si>
  <si>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</si>
  <si>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</si>
  <si>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</si>
  <si>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</si>
  <si>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</si>
  <si>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</si>
  <si>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</si>
  <si>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</si>
  <si>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</si>
  <si>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</si>
  <si>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</si>
  <si>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</si>
  <si>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</si>
  <si>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</si>
  <si>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</si>
  <si>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</si>
  <si>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</si>
  <si>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</si>
  <si>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</si>
  <si>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</si>
  <si>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</si>
  <si>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</si>
  <si>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</si>
  <si>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</si>
  <si>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</si>
  <si>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</si>
  <si>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</si>
  <si>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</si>
  <si>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</si>
  <si>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</si>
  <si>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</si>
  <si>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</si>
  <si>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</si>
  <si>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</si>
  <si>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</si>
  <si>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</si>
  <si>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</si>
  <si>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</si>
  <si>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</si>
  <si>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</si>
  <si>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</si>
  <si>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</si>
  <si>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</si>
  <si>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</si>
  <si>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</si>
  <si>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</si>
  <si>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</si>
  <si>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</si>
  <si>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</si>
  <si>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</si>
  <si>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</si>
  <si>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</si>
  <si>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</si>
  <si>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</si>
  <si>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</si>
  <si>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</si>
  <si>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</si>
  <si>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</si>
  <si>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</si>
  <si>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</si>
  <si>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</si>
  <si>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</si>
  <si>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</si>
  <si>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</si>
  <si>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</si>
  <si>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</si>
  <si>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</si>
  <si>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</si>
  <si>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</si>
  <si>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</si>
  <si>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</si>
  <si>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</si>
  <si>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</si>
  <si>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</si>
  <si>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</si>
  <si>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</si>
  <si>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</si>
  <si>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</si>
  <si>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</si>
  <si>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</si>
  <si>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</si>
  <si>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</si>
  <si>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</si>
  <si>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</si>
  <si>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</si>
  <si>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</si>
  <si>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</si>
  <si>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</si>
  <si>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</si>
  <si>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</si>
  <si>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</si>
  <si>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</si>
  <si>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</si>
  <si>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</si>
  <si>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</si>
  <si>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</si>
  <si>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</si>
  <si>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</si>
  <si>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</si>
  <si>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</si>
  <si>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</si>
  <si>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</si>
  <si>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</si>
  <si>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</si>
  <si>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</si>
  <si>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</si>
  <si>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</si>
  <si>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</si>
  <si>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</si>
  <si>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</si>
  <si>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</si>
  <si>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</si>
  <si>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</si>
  <si>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</si>
  <si>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</si>
  <si>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</si>
  <si>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</si>
  <si>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</si>
  <si>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</si>
  <si>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</si>
  <si>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</si>
  <si>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</si>
  <si>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</si>
  <si>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</si>
  <si>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</si>
  <si>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</si>
  <si>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</si>
  <si>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</si>
  <si>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</si>
  <si>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</si>
  <si>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</si>
  <si>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</si>
  <si>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</si>
  <si>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</si>
  <si>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</si>
  <si>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</si>
  <si>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</si>
  <si>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</si>
  <si>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</si>
  <si>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</si>
  <si>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</si>
  <si>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</si>
  <si>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</si>
  <si>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</si>
  <si>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</si>
  <si>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</si>
  <si>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</si>
  <si>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</si>
  <si>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</si>
  <si>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</si>
  <si>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</si>
  <si>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</si>
  <si>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</si>
  <si>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</si>
  <si>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</si>
  <si>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</si>
  <si>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</si>
  <si>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</si>
  <si>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</si>
  <si>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</si>
  <si>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</si>
  <si>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</si>
  <si>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</si>
  <si>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</si>
  <si>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</si>
  <si>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</si>
  <si>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</si>
  <si>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</si>
  <si>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</si>
  <si>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</si>
  <si>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</si>
  <si>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</si>
  <si>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</si>
  <si>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</si>
  <si>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</si>
  <si>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</si>
  <si>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</si>
  <si>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</si>
  <si>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</si>
  <si>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</si>
  <si>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</si>
  <si>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</si>
  <si>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</si>
  <si>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</si>
  <si>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</si>
  <si>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</si>
  <si>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</si>
  <si>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</si>
  <si>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</si>
  <si>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</si>
  <si>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</si>
  <si>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</si>
  <si>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</si>
  <si>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</si>
  <si>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</si>
  <si>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</si>
  <si>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</si>
  <si>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</si>
  <si>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</si>
  <si>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</si>
  <si>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</si>
  <si>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</si>
  <si>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</si>
  <si>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</si>
  <si>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</si>
  <si>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</si>
  <si>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</si>
  <si>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</si>
  <si>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</si>
  <si>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</si>
  <si>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</si>
  <si>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</si>
  <si>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</si>
  <si>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</si>
  <si>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</si>
  <si>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</si>
  <si>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</si>
  <si>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</si>
  <si>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</si>
  <si>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</si>
  <si>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</si>
  <si>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</si>
  <si>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</si>
  <si>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</si>
  <si>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</si>
  <si>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</si>
  <si>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</si>
  <si>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</si>
  <si>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</si>
  <si>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</si>
  <si>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</si>
  <si>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</si>
  <si>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</si>
  <si>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</si>
  <si>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</si>
  <si>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</si>
  <si>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</si>
  <si>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</si>
  <si>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</si>
  <si>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</si>
  <si>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</si>
  <si>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</si>
  <si>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</si>
  <si>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</si>
  <si>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</si>
  <si>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</si>
  <si>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</si>
  <si>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</si>
  <si>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</si>
  <si>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</si>
  <si>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</si>
  <si>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</si>
  <si>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</si>
  <si>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</si>
  <si>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</si>
  <si>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</si>
  <si>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</si>
  <si>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</si>
  <si>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</si>
  <si>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</si>
  <si>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</si>
  <si>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</si>
  <si>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</si>
  <si>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</si>
  <si>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</si>
  <si>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</si>
  <si>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</si>
  <si>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</si>
  <si>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</si>
  <si>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</si>
  <si>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</si>
  <si>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</si>
  <si>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</si>
  <si>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</si>
  <si>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</si>
  <si>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</si>
  <si>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</si>
  <si>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</si>
  <si>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</si>
  <si>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</si>
  <si>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</si>
  <si>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</si>
  <si>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</si>
  <si>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</si>
  <si>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</si>
  <si>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</si>
  <si>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</si>
  <si>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</si>
  <si>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</si>
  <si>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</si>
  <si>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</si>
  <si>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</si>
  <si>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</si>
  <si>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</si>
  <si>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</si>
  <si>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</si>
  <si>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</si>
  <si>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</si>
  <si>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</si>
  <si>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</si>
  <si>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</si>
  <si>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</si>
  <si>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</si>
  <si>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</si>
  <si>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</si>
  <si>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</si>
  <si>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</si>
  <si>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</si>
  <si>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</si>
  <si>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</si>
  <si>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</si>
  <si>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</si>
  <si>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</si>
  <si>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</si>
  <si>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</si>
  <si>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</si>
  <si>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</si>
  <si>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</si>
  <si>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</si>
  <si>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</si>
  <si>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</si>
  <si>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</si>
  <si>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</si>
  <si>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</si>
  <si>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</si>
  <si>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</si>
  <si>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</si>
  <si>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</si>
  <si>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</si>
  <si>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</si>
  <si>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</si>
  <si>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</si>
  <si>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</si>
  <si>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</si>
  <si>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</si>
  <si>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</si>
  <si>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</si>
  <si>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</si>
  <si>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</si>
  <si>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</si>
  <si>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</si>
  <si>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</si>
  <si>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</si>
  <si>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</si>
  <si>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</si>
  <si>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</si>
  <si>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</si>
  <si>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</si>
  <si>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</si>
  <si>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</si>
  <si>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</si>
  <si>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</si>
  <si>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</si>
  <si>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</si>
  <si>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</si>
  <si>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</si>
  <si>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</si>
  <si>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</si>
  <si>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</si>
  <si>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</si>
  <si>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</si>
  <si>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</si>
  <si>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</si>
  <si>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</si>
  <si>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</si>
  <si>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</si>
  <si>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</si>
  <si>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</si>
  <si>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</si>
  <si>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</si>
  <si>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</si>
  <si>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</si>
  <si>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</si>
  <si>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</si>
  <si>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</si>
  <si>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</si>
  <si>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</si>
  <si>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</si>
  <si>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</si>
  <si>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</si>
  <si>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</si>
  <si>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</si>
  <si>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</si>
  <si>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</si>
  <si>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</si>
  <si>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</si>
  <si>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</si>
  <si>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</si>
  <si>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</si>
  <si>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</si>
  <si>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</si>
  <si>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</si>
  <si>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</si>
  <si>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</si>
  <si>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</si>
  <si>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</si>
  <si>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</si>
  <si>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</si>
  <si>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</si>
  <si>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</si>
  <si>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</si>
  <si>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</si>
  <si>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</si>
  <si>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</si>
  <si>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</si>
  <si>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</si>
  <si>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</si>
  <si>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</si>
  <si>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</si>
  <si>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</si>
  <si>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</si>
  <si>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</si>
  <si>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</si>
  <si>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</si>
  <si>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</si>
  <si>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</si>
  <si>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</si>
  <si>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</si>
  <si>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</si>
  <si>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</si>
  <si>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</si>
  <si>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</si>
  <si>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</si>
  <si>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</si>
  <si>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</si>
  <si>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</si>
  <si>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</si>
  <si>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</si>
  <si>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</si>
  <si>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</si>
  <si>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</si>
  <si>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</si>
  <si>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</si>
  <si>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</si>
  <si>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</si>
  <si>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</si>
  <si>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</si>
  <si>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</si>
  <si>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</si>
  <si>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</si>
  <si>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</si>
  <si>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</si>
  <si>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</si>
  <si>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</si>
  <si>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</si>
  <si>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</si>
  <si>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</si>
  <si>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</si>
  <si>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</si>
  <si>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</si>
  <si>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</si>
  <si>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</si>
  <si>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</si>
  <si>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</si>
  <si>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</si>
  <si>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</si>
  <si>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</si>
  <si>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</si>
  <si>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</si>
  <si>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</si>
  <si>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</si>
  <si>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</si>
  <si>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</si>
  <si>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</si>
  <si>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</si>
  <si>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</si>
  <si>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</si>
  <si>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</si>
  <si>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</si>
  <si>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</si>
  <si>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</si>
  <si>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</si>
  <si>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</si>
  <si>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</si>
  <si>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</si>
  <si>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</si>
  <si>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</si>
  <si>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</si>
  <si>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</si>
  <si>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</si>
  <si>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</si>
  <si>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</si>
  <si>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</si>
  <si>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</si>
  <si>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</si>
  <si>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</si>
  <si>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</si>
  <si>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</si>
  <si>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</si>
  <si>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</si>
  <si>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</si>
  <si>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</si>
  <si>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</si>
  <si>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</si>
  <si>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</si>
  <si>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</si>
  <si>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</si>
  <si>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</si>
  <si>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</si>
  <si>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</si>
  <si>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</si>
  <si>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</si>
  <si>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</si>
  <si>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</si>
  <si>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</si>
  <si>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</si>
  <si>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</si>
  <si>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</si>
  <si>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</si>
  <si>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</si>
  <si>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</si>
  <si>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</si>
  <si>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</si>
  <si>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</si>
  <si>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</si>
  <si>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</si>
  <si>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</si>
  <si>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</si>
  <si>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</si>
  <si>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</si>
  <si>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</si>
  <si>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</si>
  <si>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</si>
  <si>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</si>
  <si>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</si>
  <si>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</si>
  <si>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</si>
  <si>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</si>
  <si>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</si>
  <si>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</si>
  <si>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</si>
  <si>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</si>
  <si>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</si>
  <si>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</si>
  <si>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</si>
  <si>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</si>
  <si>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</si>
  <si>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</si>
  <si>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</si>
  <si>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</si>
  <si>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</si>
  <si>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</si>
  <si>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</si>
  <si>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</si>
  <si>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</si>
  <si>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</si>
  <si>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</si>
  <si>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</si>
  <si>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</si>
  <si>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</si>
  <si>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</si>
  <si>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</si>
  <si>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</si>
  <si>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</si>
  <si>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</si>
  <si>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</si>
  <si>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</si>
  <si>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</si>
  <si>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</si>
  <si>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</si>
  <si>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</si>
  <si>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</si>
  <si>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</si>
  <si>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</si>
  <si>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</si>
  <si>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</si>
  <si>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</si>
  <si>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</si>
  <si>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</si>
  <si>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</si>
  <si>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</si>
  <si>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</si>
  <si>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</si>
  <si>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</si>
  <si>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</si>
  <si>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</si>
  <si>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</si>
  <si>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</si>
  <si>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</si>
  <si>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</si>
  <si>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</si>
  <si>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</si>
  <si>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</si>
  <si>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</si>
  <si>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</si>
  <si>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</si>
  <si>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</si>
  <si>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</si>
  <si>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</si>
  <si>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</si>
  <si>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</si>
  <si>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</si>
  <si>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</si>
  <si>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</si>
  <si>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</si>
  <si>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</si>
  <si>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</si>
  <si>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</si>
  <si>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</si>
  <si>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</si>
  <si>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</si>
  <si>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</si>
  <si>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</si>
  <si>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</si>
  <si>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</si>
  <si>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</si>
  <si>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</si>
  <si>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</si>
  <si>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</si>
  <si>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</si>
  <si>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</si>
  <si>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</si>
  <si>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</si>
  <si>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</si>
  <si>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</si>
  <si>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</si>
  <si>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</si>
  <si>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</si>
  <si>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</si>
  <si>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</si>
  <si>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</si>
  <si>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</si>
  <si>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</si>
  <si>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</si>
  <si>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</si>
  <si>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</si>
  <si>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</si>
  <si>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</si>
  <si>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</si>
  <si>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</si>
  <si>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</si>
  <si>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</si>
  <si>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</si>
  <si>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</si>
  <si>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</si>
  <si>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</si>
  <si>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</si>
  <si>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</si>
  <si>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</si>
  <si>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</si>
  <si>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</si>
  <si>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</si>
  <si>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</si>
  <si>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</si>
  <si>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</si>
  <si>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</si>
  <si>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</si>
  <si>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</si>
  <si>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</si>
  <si>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</si>
  <si>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</si>
  <si>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</si>
  <si>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</si>
  <si>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</si>
  <si>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</si>
  <si>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</si>
  <si>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</si>
  <si>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</si>
  <si>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</si>
  <si>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</si>
  <si>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</si>
  <si>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</si>
  <si>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</si>
  <si>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</si>
  <si>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</si>
  <si>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</si>
  <si>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</si>
  <si>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</si>
  <si>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</si>
  <si>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</si>
  <si>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</si>
  <si>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</si>
  <si>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</si>
  <si>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</si>
  <si>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</si>
  <si>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</si>
  <si>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</si>
  <si>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</si>
  <si>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</si>
  <si>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</si>
  <si>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</si>
  <si>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</si>
  <si>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</si>
  <si>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</si>
  <si>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</si>
  <si>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</si>
  <si>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</si>
  <si>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</si>
  <si>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</si>
  <si>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</si>
  <si>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</si>
  <si>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</si>
  <si>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</si>
  <si>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</si>
  <si>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</si>
  <si>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</si>
  <si>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</si>
  <si>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</si>
  <si>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</si>
  <si>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</si>
  <si>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</si>
  <si>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</si>
  <si>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</si>
  <si>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</si>
  <si>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</si>
  <si>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</si>
  <si>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</si>
  <si>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</si>
  <si>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</si>
  <si>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</si>
  <si>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</si>
  <si>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</si>
  <si>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</si>
  <si>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</si>
  <si>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</si>
  <si>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</si>
  <si>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</si>
  <si>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</si>
  <si>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</si>
  <si>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</si>
  <si>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</si>
  <si>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</si>
  <si>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</si>
  <si>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</si>
  <si>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</si>
  <si>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</si>
  <si>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</si>
  <si>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</si>
  <si>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</si>
  <si>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</si>
  <si>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</si>
  <si>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</si>
  <si>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</si>
  <si>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</si>
  <si>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</si>
  <si>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</si>
  <si>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</si>
  <si>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</si>
  <si>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</si>
  <si>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</si>
  <si>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</si>
  <si>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</si>
  <si>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</si>
  <si>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</si>
  <si>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</si>
  <si>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</si>
  <si>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</si>
  <si>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</si>
  <si>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</si>
  <si>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</si>
  <si>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</si>
  <si>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</si>
  <si>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</si>
  <si>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</si>
  <si>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</si>
  <si>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</si>
  <si>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</si>
  <si>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</si>
  <si>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</si>
  <si>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</si>
  <si>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</si>
  <si>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</si>
  <si>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</si>
  <si>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</si>
  <si>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</si>
  <si>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</si>
  <si>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</si>
  <si>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</si>
  <si>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</si>
  <si>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</si>
  <si>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</si>
  <si>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</si>
  <si>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</si>
  <si>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</si>
  <si>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</si>
  <si>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</si>
  <si>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</si>
  <si>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</si>
  <si>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</si>
  <si>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</si>
  <si>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</si>
  <si>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</si>
  <si>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</si>
  <si>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</si>
  <si>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</si>
  <si>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</si>
  <si>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</si>
  <si>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</si>
  <si>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</si>
  <si>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</si>
  <si>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</si>
  <si>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</si>
  <si>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</si>
  <si>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</si>
  <si>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</si>
  <si>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</si>
  <si>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</si>
  <si>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</si>
  <si>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</si>
  <si>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</si>
  <si>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</si>
  <si>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</si>
  <si>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</si>
  <si>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</si>
  <si>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</si>
  <si>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</si>
  <si>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</si>
  <si>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</si>
  <si>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</si>
  <si>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</si>
  <si>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</si>
  <si>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</si>
  <si>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</si>
  <si>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</si>
  <si>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</si>
  <si>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</si>
  <si>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</si>
  <si>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</si>
  <si>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</si>
  <si>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</si>
  <si>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</si>
  <si>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</si>
  <si>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</si>
  <si>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</si>
  <si>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</si>
  <si>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</si>
  <si>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</si>
  <si>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</si>
  <si>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</si>
  <si>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</si>
  <si>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</si>
  <si>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</si>
  <si>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</si>
  <si>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</si>
  <si>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</si>
  <si>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</si>
  <si>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</si>
  <si>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</si>
  <si>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</si>
  <si>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</si>
  <si>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</si>
  <si>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</si>
  <si>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</si>
  <si>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</si>
  <si>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</si>
  <si>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</si>
  <si>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</si>
  <si>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</si>
  <si>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</si>
  <si>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</si>
  <si>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</si>
  <si>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</si>
  <si>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</si>
  <si>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</si>
  <si>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</si>
  <si>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</si>
  <si>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</si>
  <si>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</si>
  <si>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</si>
  <si>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</si>
  <si>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</si>
  <si>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</si>
  <si>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</si>
  <si>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</si>
  <si>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</si>
  <si>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</si>
  <si>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</si>
  <si>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</si>
  <si>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</si>
  <si>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</si>
  <si>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</si>
  <si>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</si>
  <si>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</si>
  <si>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</si>
  <si>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</si>
  <si>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</si>
  <si>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</si>
  <si>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</si>
  <si>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</si>
  <si>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</si>
  <si>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</si>
  <si>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</si>
  <si>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</si>
  <si>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</si>
  <si>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</si>
  <si>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</si>
  <si>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</si>
  <si>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</si>
  <si>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</si>
  <si>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</si>
  <si>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</si>
  <si>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</si>
  <si>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</si>
  <si>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</si>
  <si>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</si>
  <si>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</si>
  <si>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</si>
  <si>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</si>
  <si>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</si>
  <si>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</si>
  <si>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</si>
  <si>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</si>
  <si>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</si>
  <si>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</si>
  <si>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</si>
  <si>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</si>
  <si>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</si>
  <si>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</si>
  <si>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</si>
  <si>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</si>
  <si>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</si>
  <si>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</si>
  <si>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</si>
  <si>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</si>
  <si>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</si>
  <si>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</si>
  <si>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</si>
  <si>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</si>
  <si>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</si>
  <si>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</si>
  <si>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</si>
  <si>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</si>
  <si>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</si>
  <si>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</si>
  <si>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</si>
  <si>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</si>
  <si>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</si>
  <si>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</si>
  <si>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</si>
  <si>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</si>
  <si>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</si>
  <si>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</si>
  <si>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</si>
  <si>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</si>
  <si>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</si>
  <si>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</si>
  <si>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</si>
  <si>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</si>
  <si>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</si>
  <si>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</si>
  <si>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</si>
  <si>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</si>
  <si>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</si>
  <si>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</si>
  <si>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</si>
  <si>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</si>
  <si>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</si>
  <si>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</si>
  <si>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</si>
  <si>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</si>
  <si>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</si>
  <si>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</si>
  <si>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</si>
  <si>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</si>
  <si>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</si>
  <si>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</si>
  <si>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</si>
  <si>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</si>
  <si>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</si>
  <si>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</si>
  <si>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</si>
  <si>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</si>
  <si>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</si>
  <si>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</si>
  <si>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</si>
  <si>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</si>
  <si>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</si>
  <si>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</si>
  <si>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</si>
  <si>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</si>
  <si>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</si>
  <si>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</si>
  <si>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</si>
  <si>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</si>
  <si>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</si>
  <si>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</si>
  <si>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</si>
  <si>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</si>
  <si>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</si>
  <si>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</si>
  <si>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</si>
  <si>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</si>
  <si>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</si>
  <si>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</si>
  <si>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</si>
  <si>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</si>
  <si>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</si>
  <si>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</si>
  <si>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</si>
  <si>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</si>
  <si>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</si>
  <si>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</si>
  <si>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</si>
  <si>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</si>
  <si>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</si>
  <si>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</si>
  <si>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</si>
  <si>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</si>
  <si>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</si>
  <si>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</si>
  <si>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</si>
  <si>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</si>
  <si>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</si>
  <si>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</si>
  <si>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</si>
  <si>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</si>
  <si>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</si>
  <si>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</si>
  <si>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</si>
  <si>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</si>
  <si>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</si>
  <si>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</si>
  <si>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</si>
  <si>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</si>
  <si>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</si>
  <si>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</si>
  <si>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</si>
  <si>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</si>
  <si>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</si>
  <si>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</si>
  <si>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</si>
  <si>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</si>
  <si>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</si>
  <si>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</si>
  <si>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</si>
  <si>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</si>
  <si>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</si>
  <si>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</si>
  <si>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</si>
  <si>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</si>
  <si>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</si>
  <si>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</si>
  <si>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</si>
  <si>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</si>
  <si>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</si>
  <si>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</si>
  <si>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</si>
  <si>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</si>
  <si>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</si>
  <si>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</si>
  <si>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</si>
  <si>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</si>
  <si>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</si>
  <si>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</si>
  <si>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</si>
  <si>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</si>
  <si>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</si>
  <si>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</si>
  <si>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</si>
  <si>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</si>
  <si>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</si>
  <si>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</si>
  <si>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</si>
  <si>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</si>
  <si>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</si>
  <si>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</si>
  <si>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</si>
  <si>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</si>
  <si>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</si>
  <si>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</si>
  <si>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</si>
  <si>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</si>
  <si>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</si>
  <si>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</si>
  <si>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</si>
  <si>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</si>
  <si>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</si>
  <si>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</si>
  <si>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</si>
  <si>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</si>
  <si>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</si>
  <si>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</si>
  <si>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</si>
  <si>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</si>
  <si>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</si>
  <si>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</si>
  <si>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</si>
  <si>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</si>
  <si>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</si>
  <si>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</si>
  <si>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</si>
  <si>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</si>
  <si>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</si>
  <si>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</si>
  <si>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</si>
  <si>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</si>
  <si>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</si>
  <si>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</si>
  <si>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</si>
  <si>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</si>
  <si>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</si>
  <si>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</si>
  <si>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</si>
  <si>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</si>
  <si>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</si>
  <si>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</si>
  <si>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</si>
  <si>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</si>
  <si>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</si>
  <si>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</si>
  <si>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</si>
  <si>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</si>
  <si>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</si>
  <si>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</si>
  <si>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</si>
  <si>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</si>
  <si>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</si>
  <si>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</si>
  <si>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</si>
  <si>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</si>
  <si>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</si>
  <si>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</si>
  <si>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</si>
  <si>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</si>
  <si>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</si>
  <si>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</si>
  <si>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</si>
  <si>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</si>
  <si>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</si>
  <si>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</si>
  <si>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</si>
  <si>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</si>
  <si>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</si>
  <si>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</si>
  <si>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</si>
  <si>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</si>
  <si>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</si>
  <si>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</si>
  <si>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</si>
  <si>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</si>
  <si>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</si>
  <si>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</si>
  <si>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</si>
  <si>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</si>
  <si>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</si>
  <si>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</si>
  <si>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</si>
  <si>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</si>
  <si>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</si>
  <si>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</si>
  <si>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</si>
  <si>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</si>
  <si>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</si>
  <si>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</si>
  <si>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</si>
  <si>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</si>
  <si>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</si>
  <si>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</si>
  <si>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</si>
  <si>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</si>
  <si>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</si>
  <si>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</si>
  <si>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</si>
  <si>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</si>
  <si>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</si>
  <si>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</si>
  <si>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</si>
  <si>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</si>
  <si>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</si>
  <si>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</si>
  <si>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</si>
  <si>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</si>
  <si>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</si>
  <si>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</si>
  <si>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</si>
  <si>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</si>
  <si>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</si>
  <si>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</si>
  <si>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</si>
  <si>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</si>
  <si>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</si>
  <si>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</si>
  <si>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</si>
  <si>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</si>
  <si>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</si>
  <si>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</si>
  <si>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</si>
  <si>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</si>
  <si>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</si>
  <si>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</si>
  <si>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</si>
  <si>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</si>
  <si>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</si>
  <si>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</si>
  <si>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</si>
  <si>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</si>
  <si>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</si>
  <si>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</si>
  <si>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</si>
  <si>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</si>
  <si>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</si>
  <si>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</si>
  <si>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</si>
  <si>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</si>
  <si>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</si>
  <si>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</si>
  <si>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</si>
  <si>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</si>
  <si>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</si>
  <si>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</si>
  <si>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</si>
  <si>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</si>
  <si>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</si>
  <si>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</si>
  <si>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</si>
  <si>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</si>
  <si>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</si>
  <si>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</si>
  <si>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</si>
  <si>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</si>
  <si>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</si>
  <si>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</si>
  <si>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</si>
  <si>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</si>
  <si>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</si>
  <si>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</si>
  <si>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</si>
  <si>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</si>
  <si>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</si>
  <si>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</si>
  <si>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</si>
  <si>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</si>
  <si>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</si>
  <si>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</si>
  <si>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</si>
  <si>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</si>
  <si>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</si>
  <si>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</si>
  <si>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</si>
  <si>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</si>
  <si>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</si>
  <si>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</si>
  <si>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</si>
  <si>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</si>
  <si>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</si>
  <si>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</si>
  <si>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</si>
  <si>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</si>
  <si>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</si>
  <si>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</si>
  <si>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</si>
  <si>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</si>
  <si>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</si>
  <si>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</si>
  <si>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</si>
  <si>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</si>
  <si>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</si>
  <si>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</si>
  <si>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</si>
  <si>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</si>
  <si>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</si>
  <si>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</si>
  <si>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</si>
  <si>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</si>
  <si>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</si>
  <si>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</si>
  <si>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</si>
  <si>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</si>
  <si>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</si>
  <si>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</si>
  <si>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</si>
  <si>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</si>
  <si>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</si>
  <si>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</si>
  <si>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</si>
  <si>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</si>
  <si>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</si>
  <si>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</si>
  <si>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</si>
  <si>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</si>
  <si>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</si>
  <si>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</si>
  <si>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</si>
  <si>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</si>
  <si>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</si>
  <si>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</si>
  <si>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</si>
  <si>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</si>
  <si>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</si>
  <si>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</si>
  <si>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</si>
  <si>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</si>
  <si>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</si>
  <si>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</si>
  <si>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</si>
  <si>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</si>
  <si>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</si>
  <si>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</si>
  <si>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</si>
  <si>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</si>
  <si>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</si>
  <si>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</si>
  <si>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</si>
  <si>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</si>
  <si>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</si>
  <si>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</si>
  <si>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</si>
  <si>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</si>
  <si>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</si>
  <si>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</si>
  <si>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</si>
  <si>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</si>
  <si>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</si>
  <si>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</si>
  <si>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</si>
  <si>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</si>
  <si>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</si>
  <si>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</si>
  <si>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</si>
  <si>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</si>
  <si>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</si>
  <si>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</si>
  <si>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</si>
  <si>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</si>
  <si>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</si>
  <si>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</si>
  <si>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</si>
  <si>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</si>
  <si>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</si>
  <si>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</si>
  <si>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</si>
  <si>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</si>
  <si>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</si>
  <si>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</si>
  <si>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</si>
  <si>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</si>
  <si>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</si>
  <si>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</si>
  <si>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</si>
  <si>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</si>
  <si>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</si>
  <si>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</si>
  <si>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</si>
  <si>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</si>
  <si>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</si>
  <si>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</si>
  <si>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</si>
  <si>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</si>
  <si>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</si>
  <si>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</si>
  <si>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</si>
  <si>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</si>
  <si>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</si>
  <si>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</si>
  <si>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</si>
  <si>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</si>
  <si>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</si>
  <si>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</si>
  <si>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</si>
  <si>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</si>
  <si>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</si>
  <si>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</si>
  <si>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</si>
  <si>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</si>
  <si>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</si>
  <si>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</si>
  <si>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</si>
  <si>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</si>
  <si>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</si>
  <si>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</si>
  <si>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</si>
  <si>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</si>
  <si>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</si>
  <si>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</si>
  <si>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</si>
  <si>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</si>
  <si>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</si>
  <si>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</si>
  <si>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</si>
  <si>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</si>
  <si>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</si>
  <si>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</si>
  <si>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</si>
  <si>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</si>
  <si>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</si>
  <si>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</si>
  <si>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</si>
  <si>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</si>
  <si>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</si>
  <si>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</si>
  <si>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</si>
  <si>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</si>
  <si>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</si>
  <si>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</si>
  <si>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</si>
  <si>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</si>
  <si>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</si>
  <si>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</si>
  <si>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</si>
  <si>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</si>
  <si>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</si>
  <si>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</si>
  <si>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</si>
  <si>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</si>
  <si>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</si>
  <si>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</si>
  <si>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</si>
  <si>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</si>
  <si>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</si>
  <si>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</si>
  <si>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</si>
  <si>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</si>
  <si>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</si>
  <si>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</si>
  <si>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</si>
  <si>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</si>
  <si>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</si>
  <si>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</si>
  <si>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</si>
  <si>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</si>
  <si>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</si>
  <si>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</si>
  <si>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</si>
  <si>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</si>
  <si>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</si>
  <si>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</si>
  <si>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</si>
  <si>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</si>
  <si>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</si>
  <si>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</si>
  <si>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</si>
  <si>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</si>
  <si>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</si>
  <si>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</si>
  <si>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</si>
  <si>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</si>
  <si>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</si>
  <si>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</si>
  <si>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</si>
  <si>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</si>
  <si>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</si>
  <si>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</si>
  <si>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</si>
  <si>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</si>
  <si>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</si>
  <si>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</si>
  <si>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</si>
  <si>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</si>
  <si>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</si>
  <si>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</si>
  <si>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</si>
  <si>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</si>
  <si>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</si>
  <si>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</si>
  <si>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</si>
  <si>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</si>
  <si>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</si>
  <si>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</si>
  <si>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</si>
  <si>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</si>
  <si>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</si>
  <si>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</si>
  <si>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</si>
  <si>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</si>
  <si>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</si>
  <si>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</si>
  <si>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</si>
  <si>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</si>
  <si>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</si>
  <si>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</si>
  <si>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</si>
  <si>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</si>
  <si>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</si>
  <si>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</si>
  <si>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</si>
  <si>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</si>
  <si>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</si>
  <si>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</si>
  <si>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</si>
  <si>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</si>
  <si>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</si>
  <si>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</si>
  <si>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</si>
  <si>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</si>
  <si>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</si>
  <si>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</si>
  <si>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</si>
  <si>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</si>
  <si>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</si>
  <si>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</si>
  <si>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</si>
  <si>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</si>
  <si>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</si>
  <si>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</si>
  <si>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</si>
  <si>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</si>
  <si>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</si>
  <si>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</si>
  <si>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</si>
  <si>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</si>
  <si>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</si>
  <si>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</si>
  <si>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</si>
  <si>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</si>
  <si>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</si>
  <si>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</si>
  <si>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</si>
  <si>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</si>
  <si>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</si>
  <si>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</si>
  <si>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</si>
  <si>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</si>
  <si>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</si>
  <si>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</si>
  <si>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</si>
  <si>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</si>
  <si>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</si>
  <si>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</si>
  <si>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</si>
  <si>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</si>
  <si>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</si>
  <si>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</si>
  <si>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</si>
  <si>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</si>
  <si>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</si>
  <si>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</si>
  <si>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</si>
  <si>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</si>
  <si>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</si>
  <si>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</si>
  <si>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</si>
  <si>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</si>
  <si>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</si>
  <si>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</si>
  <si>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</si>
  <si>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</si>
  <si>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</si>
  <si>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</si>
  <si>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</si>
  <si>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</si>
  <si>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</si>
  <si>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</si>
  <si>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</si>
  <si>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</si>
  <si>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</si>
  <si>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</si>
  <si>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</si>
  <si>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</si>
  <si>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</si>
  <si>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</si>
  <si>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</si>
  <si>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</si>
  <si>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</si>
  <si>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</si>
  <si>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</si>
  <si>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</si>
  <si>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</si>
  <si>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</si>
  <si>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</si>
  <si>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</si>
  <si>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</si>
  <si>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</si>
  <si>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</si>
  <si>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</si>
  <si>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</si>
  <si>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</si>
  <si>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</si>
  <si>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</si>
  <si>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</si>
  <si>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</si>
  <si>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</si>
  <si>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</si>
  <si>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</si>
  <si>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</si>
  <si>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</si>
  <si>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</si>
  <si>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</si>
  <si>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</si>
  <si>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</si>
  <si>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</si>
  <si>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</si>
  <si>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</si>
  <si>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</si>
  <si>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</si>
  <si>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</si>
  <si>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</si>
  <si>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</si>
  <si>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</si>
  <si>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</si>
  <si>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</si>
  <si>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</si>
  <si>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</si>
  <si>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</si>
  <si>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</si>
  <si>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</si>
  <si>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</si>
  <si>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</si>
  <si>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</si>
  <si>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</si>
  <si>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</si>
  <si>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</si>
  <si>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</si>
  <si>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</si>
  <si>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</si>
  <si>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</si>
  <si>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</si>
  <si>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</si>
  <si>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</si>
  <si>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</si>
  <si>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</si>
  <si>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</si>
  <si>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</si>
  <si>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</si>
  <si>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</si>
  <si>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</si>
  <si>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</si>
  <si>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</si>
  <si>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</si>
  <si>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</si>
  <si>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</si>
  <si>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</si>
  <si>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</si>
  <si>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</si>
  <si>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</si>
  <si>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</si>
  <si>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</si>
  <si>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</si>
  <si>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</si>
  <si>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</si>
  <si>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</si>
  <si>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</si>
  <si>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</si>
  <si>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</si>
  <si>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</si>
  <si>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</si>
  <si>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</si>
  <si>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</si>
  <si>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</si>
  <si>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</si>
  <si>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</si>
  <si>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</si>
  <si>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</si>
  <si>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</si>
  <si>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</si>
  <si>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</si>
  <si>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</si>
  <si>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</si>
  <si>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</si>
  <si>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</si>
  <si>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</si>
  <si>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</si>
  <si>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</si>
  <si>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</si>
  <si>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</si>
  <si>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</si>
  <si>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</si>
  <si>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</si>
  <si>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</si>
  <si>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</si>
  <si>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</si>
  <si>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</si>
  <si>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</si>
  <si>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</si>
  <si>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</si>
  <si>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</si>
  <si>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</si>
  <si>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</si>
  <si>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</si>
  <si>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</si>
  <si>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</si>
  <si>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</si>
  <si>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</si>
  <si>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</si>
  <si>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</si>
  <si>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</si>
  <si>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</si>
  <si>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</si>
  <si>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</si>
  <si>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</si>
  <si>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</si>
  <si>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</si>
  <si>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</si>
  <si>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</si>
  <si>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</si>
  <si>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</si>
  <si>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</si>
  <si>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</si>
  <si>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</si>
  <si>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</si>
  <si>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</si>
  <si>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</si>
  <si>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</si>
  <si>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</si>
  <si>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</si>
  <si>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</si>
  <si>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</si>
  <si>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</si>
  <si>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</si>
  <si>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</si>
  <si>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</si>
  <si>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</si>
  <si>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</si>
  <si>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</si>
  <si>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</si>
  <si>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</si>
  <si>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</si>
  <si>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</si>
  <si>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</si>
  <si>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</si>
  <si>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</si>
  <si>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</si>
  <si>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</si>
  <si>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</si>
  <si>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</si>
  <si>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</si>
  <si>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</si>
  <si>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</si>
  <si>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</si>
  <si>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</si>
  <si>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</si>
  <si>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</si>
  <si>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</si>
  <si>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</si>
  <si>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</si>
  <si>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</si>
  <si>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</si>
  <si>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</si>
  <si>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</si>
  <si>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</si>
  <si>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</si>
  <si>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</si>
  <si>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</si>
  <si>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</si>
  <si>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</si>
  <si>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</si>
  <si>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</si>
  <si>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</si>
  <si>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</si>
  <si>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</si>
  <si>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</si>
  <si>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</si>
  <si>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</si>
  <si>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</si>
  <si>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</si>
  <si>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</si>
  <si>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</si>
  <si>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</si>
  <si>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</si>
  <si>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</si>
  <si>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</si>
  <si>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</si>
  <si>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</si>
  <si>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</si>
  <si>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</si>
  <si>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</si>
  <si>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</si>
  <si>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</si>
  <si>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</si>
  <si>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</si>
  <si>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</si>
  <si>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</si>
  <si>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</si>
  <si>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</si>
  <si>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</si>
  <si>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</si>
  <si>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</si>
  <si>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</si>
  <si>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</si>
  <si>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</si>
  <si>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</si>
  <si>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</si>
  <si>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</si>
  <si>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</si>
  <si>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</si>
  <si>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</si>
  <si>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</si>
  <si>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</si>
  <si>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</si>
  <si>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</si>
  <si>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</si>
  <si>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</si>
  <si>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</si>
  <si>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</si>
  <si>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</si>
  <si>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</si>
  <si>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</si>
  <si>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</si>
  <si>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</si>
  <si>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</si>
  <si>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</si>
  <si>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</si>
  <si>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</si>
  <si>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</si>
  <si>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</si>
  <si>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</si>
  <si>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</si>
  <si>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</si>
  <si>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</si>
  <si>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</si>
  <si>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</si>
  <si>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</si>
  <si>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</si>
  <si>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</si>
  <si>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</si>
  <si>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</si>
  <si>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</si>
  <si>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</si>
  <si>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</si>
  <si>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</si>
  <si>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</si>
  <si>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</si>
  <si>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</si>
  <si>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</si>
  <si>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</si>
  <si>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</si>
  <si>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</si>
  <si>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</si>
  <si>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</si>
  <si>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</si>
  <si>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</si>
  <si>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</si>
  <si>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</si>
  <si>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</si>
  <si>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</si>
  <si>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</si>
  <si>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</si>
  <si>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</si>
  <si>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</si>
  <si>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</si>
  <si>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</si>
  <si>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</si>
  <si>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</si>
  <si>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</si>
  <si>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</si>
  <si>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</si>
  <si>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</si>
  <si>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</si>
  <si>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</si>
  <si>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</si>
  <si>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</si>
  <si>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</si>
  <si>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</si>
  <si>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</si>
  <si>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</si>
  <si>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</si>
  <si>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</si>
  <si>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</si>
  <si>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</si>
  <si>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</si>
  <si>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</si>
  <si>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</si>
  <si>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</si>
  <si>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</si>
  <si>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</si>
  <si>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</si>
  <si>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</si>
  <si>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</si>
  <si>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</si>
  <si>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</si>
  <si>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</si>
  <si>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</si>
  <si>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</si>
  <si>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</si>
  <si>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</si>
  <si>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</si>
  <si>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</si>
  <si>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</si>
  <si>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</si>
  <si>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</si>
  <si>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</si>
  <si>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</si>
  <si>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</si>
  <si>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</si>
  <si>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</si>
  <si>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</si>
  <si>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</si>
  <si>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</si>
  <si>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</si>
  <si>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</si>
  <si>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</si>
  <si>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</si>
  <si>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</si>
  <si>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</si>
  <si>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</si>
  <si>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</si>
  <si>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</si>
  <si>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</si>
  <si>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</si>
  <si>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</si>
  <si>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</si>
  <si>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</si>
  <si>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</si>
  <si>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</si>
  <si>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</si>
  <si>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</si>
  <si>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</si>
  <si>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</si>
  <si>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</si>
  <si>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</si>
  <si>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</si>
  <si>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</si>
  <si>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</si>
  <si>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</si>
  <si>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</si>
  <si>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</si>
  <si>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</si>
  <si>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</si>
  <si>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</si>
  <si>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</si>
  <si>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</si>
  <si>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</si>
  <si>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</si>
  <si>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</si>
  <si>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</si>
  <si>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</si>
  <si>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</si>
  <si>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</si>
  <si>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</si>
  <si>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</si>
  <si>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</si>
  <si>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</si>
  <si>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</si>
  <si>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</si>
  <si>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</si>
  <si>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</si>
  <si>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</si>
  <si>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</si>
  <si>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</si>
  <si>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</si>
  <si>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</si>
  <si>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</si>
  <si>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</si>
  <si>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</si>
  <si>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</si>
  <si>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</si>
  <si>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</si>
  <si>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</si>
  <si>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</si>
  <si>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</si>
  <si>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</si>
  <si>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</si>
  <si>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</si>
  <si>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</si>
  <si>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</si>
  <si>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</si>
  <si>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</si>
  <si>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</si>
  <si>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</si>
  <si>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</si>
  <si>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</si>
  <si>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</si>
  <si>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</si>
  <si>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</si>
  <si>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</si>
  <si>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</si>
  <si>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</si>
  <si>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</si>
  <si>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</si>
  <si>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</si>
  <si>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</si>
  <si>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</si>
  <si>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</si>
  <si>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</si>
  <si>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</si>
  <si>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</si>
  <si>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</si>
  <si>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</si>
  <si>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</si>
  <si>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</si>
  <si>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</si>
  <si>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</si>
  <si>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</si>
  <si>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</si>
  <si>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</si>
  <si>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</si>
  <si>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</si>
  <si>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</si>
  <si>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</si>
  <si>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</si>
  <si>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</si>
  <si>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</si>
  <si>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</si>
  <si>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</si>
  <si>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</si>
  <si>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</si>
  <si>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</si>
  <si>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</si>
  <si>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</si>
  <si>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</si>
  <si>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</si>
  <si>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</si>
  <si>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</si>
  <si>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</si>
  <si>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</si>
  <si>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</si>
  <si>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</si>
  <si>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</si>
  <si>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</si>
  <si>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</si>
  <si>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</si>
  <si>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</si>
  <si>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</si>
  <si>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</si>
  <si>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</si>
  <si>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</si>
  <si>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</si>
  <si>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</si>
  <si>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</si>
  <si>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</si>
  <si>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</si>
  <si>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</si>
  <si>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</si>
  <si>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</si>
  <si>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</si>
  <si>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</si>
  <si>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</si>
  <si>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</si>
  <si>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</si>
  <si>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</si>
  <si>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</si>
  <si>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</si>
  <si>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</si>
  <si>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</si>
  <si>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</si>
  <si>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</si>
  <si>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</si>
  <si>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</si>
  <si>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</si>
  <si>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</si>
  <si>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</si>
  <si>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</si>
  <si>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</si>
  <si>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</si>
  <si>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</si>
  <si>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</si>
  <si>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</si>
  <si>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</si>
  <si>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</si>
  <si>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</si>
  <si>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</si>
  <si>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</si>
  <si>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</si>
  <si>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</si>
  <si>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</si>
  <si>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</si>
  <si>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</si>
  <si>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</si>
  <si>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</si>
  <si>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</si>
  <si>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</si>
  <si>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</si>
  <si>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</si>
  <si>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</si>
  <si>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</si>
  <si>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</si>
  <si>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</si>
  <si>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</si>
  <si>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</si>
  <si>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</si>
  <si>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</si>
  <si>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</si>
  <si>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</si>
  <si>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</si>
  <si>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</si>
  <si>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</si>
  <si>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</si>
  <si>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</si>
  <si>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</si>
  <si>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</si>
  <si>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</si>
  <si>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</si>
  <si>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</si>
  <si>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</si>
  <si>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</si>
  <si>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</si>
  <si>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</si>
  <si>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</si>
  <si>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</si>
  <si>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</si>
  <si>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</si>
  <si>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</si>
  <si>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</si>
  <si>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</si>
  <si>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</si>
  <si>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</si>
  <si>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</si>
  <si>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</si>
  <si>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</si>
  <si>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</si>
  <si>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</si>
  <si>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</si>
  <si>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</si>
  <si>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</si>
  <si>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</si>
  <si>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</si>
  <si>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</si>
  <si>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</si>
  <si>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</si>
  <si>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</si>
  <si>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</si>
  <si>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</si>
  <si>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</si>
  <si>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</si>
  <si>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</si>
  <si>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</si>
  <si>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</si>
  <si>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</si>
  <si>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</si>
  <si>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</si>
  <si>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</si>
  <si>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</si>
  <si>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</si>
  <si>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</si>
  <si>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</si>
  <si>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</si>
  <si>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</si>
  <si>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</si>
  <si>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</si>
  <si>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</si>
  <si>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</si>
  <si>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</si>
  <si>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</si>
  <si>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</si>
  <si>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</si>
  <si>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</si>
  <si>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</si>
  <si>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</si>
  <si>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</si>
  <si>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</si>
  <si>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</si>
  <si>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</si>
  <si>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</si>
  <si>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</si>
  <si>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</si>
  <si>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</si>
  <si>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</si>
  <si>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</si>
  <si>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</si>
  <si>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</si>
  <si>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</si>
  <si>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</si>
  <si>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</si>
  <si>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</si>
  <si>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</si>
  <si>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</si>
  <si>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</si>
  <si>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</si>
  <si>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</si>
  <si>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</si>
  <si>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</si>
  <si>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</si>
  <si>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</si>
  <si>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</si>
  <si>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</si>
  <si>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</si>
  <si>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</si>
  <si>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</si>
  <si>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</si>
  <si>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</si>
  <si>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</si>
  <si>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</si>
  <si>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</si>
  <si>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</si>
  <si>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</si>
  <si>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</si>
  <si>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</si>
  <si>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</si>
  <si>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</si>
  <si>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</si>
  <si>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</si>
  <si>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</si>
  <si>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</si>
  <si>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</si>
  <si>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</si>
  <si>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</si>
  <si>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</si>
  <si>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</si>
  <si>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</si>
  <si>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</si>
  <si>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</si>
  <si>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</si>
  <si>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</si>
  <si>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</si>
  <si>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</si>
  <si>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</si>
  <si>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</si>
  <si>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</si>
  <si>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</si>
  <si>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</si>
  <si>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</si>
  <si>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</si>
  <si>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</si>
  <si>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</si>
  <si>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</si>
  <si>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</si>
  <si>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</si>
  <si>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</si>
  <si>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</si>
  <si>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</si>
  <si>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</si>
  <si>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</si>
  <si>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</si>
  <si>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</si>
  <si>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</si>
  <si>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</si>
  <si>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</si>
  <si>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</si>
  <si>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</si>
  <si>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</si>
  <si>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</si>
  <si>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</si>
  <si>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</si>
  <si>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</si>
  <si>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</si>
  <si>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</si>
  <si>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</si>
  <si>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</si>
  <si>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</si>
  <si>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</si>
  <si>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</si>
  <si>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</si>
  <si>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</si>
  <si>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</si>
  <si>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</si>
  <si>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</si>
  <si>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</si>
  <si>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</si>
  <si>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</si>
  <si>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</si>
  <si>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</si>
  <si>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</si>
  <si>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</si>
  <si>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</si>
  <si>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</si>
  <si>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</si>
  <si>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</si>
  <si>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</si>
  <si>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</si>
  <si>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</si>
  <si>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</si>
  <si>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</si>
  <si>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</si>
  <si>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</si>
  <si>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</si>
  <si>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</si>
  <si>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</si>
  <si>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</si>
  <si>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</si>
  <si>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</si>
  <si>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</si>
  <si>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</si>
  <si>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</si>
  <si>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</si>
  <si>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</si>
  <si>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</si>
  <si>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</si>
  <si>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</si>
  <si>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</si>
  <si>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</si>
  <si>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</si>
  <si>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</si>
  <si>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</si>
  <si>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</si>
  <si>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</si>
  <si>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</si>
  <si>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</si>
  <si>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</si>
  <si>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</si>
  <si>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</si>
  <si>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</si>
  <si>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</si>
  <si>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</si>
  <si>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</si>
  <si>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</si>
  <si>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</si>
  <si>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</si>
  <si>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</si>
  <si>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</si>
  <si>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</si>
  <si>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</si>
  <si>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</si>
  <si>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</si>
  <si>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</si>
  <si>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</si>
  <si>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</si>
  <si>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</si>
  <si>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</si>
  <si>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</si>
  <si>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</si>
  <si>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</si>
  <si>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</si>
  <si>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</si>
  <si>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</si>
  <si>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</si>
  <si>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</si>
  <si>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</si>
  <si>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</si>
  <si>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</si>
  <si>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</si>
  <si>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</si>
  <si>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</si>
  <si>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</si>
  <si>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</si>
  <si>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</si>
  <si>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</si>
  <si>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</si>
  <si>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</si>
  <si>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</si>
  <si>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</si>
  <si>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</si>
  <si>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</si>
  <si>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</si>
  <si>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</si>
  <si>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</si>
  <si>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</si>
  <si>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</si>
  <si>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</si>
  <si>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</si>
  <si>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</si>
  <si>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</si>
  <si>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</si>
  <si>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</si>
  <si>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</si>
  <si>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</si>
  <si>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</si>
  <si>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</si>
  <si>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</si>
  <si>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</si>
  <si>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</si>
  <si>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</si>
  <si>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</si>
  <si>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</si>
  <si>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</si>
  <si>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</si>
  <si>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</si>
  <si>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</si>
  <si>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</si>
  <si>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</si>
  <si>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</si>
  <si>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</si>
  <si>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</si>
  <si>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</si>
  <si>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</si>
  <si>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</si>
  <si>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</si>
  <si>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</si>
  <si>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</si>
  <si>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</si>
  <si>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</si>
  <si>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</si>
  <si>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</si>
  <si>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</si>
  <si>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</si>
  <si>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</si>
  <si>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</si>
  <si>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</si>
  <si>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</si>
  <si>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</si>
  <si>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</si>
  <si>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</si>
  <si>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</si>
  <si>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</si>
  <si>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</si>
  <si>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</si>
  <si>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</si>
  <si>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</si>
  <si>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</si>
  <si>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</si>
  <si>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</si>
  <si>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</si>
  <si>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</si>
  <si>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</si>
  <si>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</si>
  <si>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</si>
  <si>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</si>
  <si>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</si>
  <si>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</si>
  <si>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</si>
  <si>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</si>
  <si>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</si>
  <si>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</si>
  <si>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</si>
  <si>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</si>
  <si>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</si>
  <si>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</si>
  <si>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</si>
  <si>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</si>
  <si>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</si>
  <si>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</si>
  <si>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</si>
  <si>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</si>
  <si>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</si>
  <si>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</si>
  <si>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</si>
  <si>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</si>
  <si>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</si>
  <si>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</si>
  <si>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</si>
  <si>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</si>
  <si>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</si>
  <si>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</si>
  <si>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</si>
  <si>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</si>
  <si>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</si>
  <si>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</si>
  <si>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</si>
  <si>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</si>
  <si>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</si>
  <si>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</si>
  <si>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</si>
  <si>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</si>
  <si>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</si>
  <si>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</si>
  <si>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</si>
  <si>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</si>
  <si>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</si>
  <si>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</si>
  <si>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</si>
  <si>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</si>
  <si>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</si>
  <si>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</si>
  <si>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</si>
  <si>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</si>
  <si>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</si>
  <si>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</si>
  <si>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</si>
  <si>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</si>
  <si>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</si>
  <si>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</si>
  <si>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</si>
  <si>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</si>
  <si>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</si>
  <si>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</si>
  <si>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</si>
  <si>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</si>
  <si>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</si>
  <si>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</si>
  <si>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</si>
  <si>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</si>
  <si>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</si>
  <si>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</si>
  <si>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</si>
  <si>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</si>
  <si>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</si>
  <si>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</si>
  <si>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</si>
  <si>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</si>
  <si>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</si>
  <si>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</si>
  <si>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</si>
  <si>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</si>
  <si>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</si>
  <si>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</si>
  <si>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</si>
  <si>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</si>
  <si>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</si>
  <si>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</si>
  <si>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</si>
  <si>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</si>
  <si>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</si>
  <si>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</si>
  <si>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</si>
  <si>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</si>
  <si>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</si>
  <si>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</si>
  <si>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</si>
  <si>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</si>
  <si>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</si>
  <si>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</si>
  <si>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</si>
  <si>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</si>
  <si>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</si>
  <si>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</si>
  <si>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</si>
  <si>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</si>
  <si>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</si>
  <si>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</si>
  <si>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</si>
  <si>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</si>
  <si>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</si>
  <si>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</si>
  <si>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</si>
  <si>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</si>
  <si>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</si>
  <si>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</si>
  <si>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</si>
  <si>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</si>
  <si>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</si>
  <si>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</si>
  <si>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</si>
  <si>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</si>
  <si>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</si>
  <si>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</si>
  <si>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</si>
  <si>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</si>
  <si>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</si>
  <si>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</si>
  <si>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</si>
  <si>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</si>
  <si>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</si>
  <si>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</si>
  <si>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</si>
  <si>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</si>
  <si>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</si>
  <si>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</si>
  <si>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</si>
  <si>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</si>
  <si>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</si>
  <si>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</si>
  <si>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</si>
  <si>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</si>
  <si>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</si>
  <si>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</si>
  <si>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</si>
  <si>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</si>
  <si>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</si>
  <si>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</si>
  <si>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</si>
  <si>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</si>
  <si>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</si>
  <si>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</si>
  <si>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</si>
  <si>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</si>
  <si>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</si>
  <si>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</si>
  <si>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</si>
  <si>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</si>
  <si>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</si>
  <si>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</si>
  <si>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</si>
  <si>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</si>
  <si>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</si>
  <si>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</si>
  <si>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</si>
  <si>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</si>
  <si>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</si>
  <si>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</si>
  <si>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</si>
  <si>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</si>
  <si>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</si>
  <si>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</si>
  <si>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</si>
  <si>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</si>
  <si>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</si>
  <si>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</si>
  <si>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</si>
  <si>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</si>
  <si>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</si>
  <si>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</si>
  <si>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</si>
  <si>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</si>
  <si>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</si>
  <si>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</si>
  <si>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</si>
  <si>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</si>
  <si>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</si>
  <si>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</si>
  <si>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</si>
  <si>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</si>
  <si>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</si>
  <si>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</si>
  <si>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</si>
  <si>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</si>
  <si>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</si>
  <si>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</si>
  <si>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</si>
  <si>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</si>
  <si>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</si>
  <si>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</si>
  <si>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</si>
  <si>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</si>
  <si>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</si>
  <si>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</si>
  <si>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</si>
  <si>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</si>
  <si>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</si>
  <si>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</si>
  <si>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</si>
  <si>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</si>
  <si>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</si>
  <si>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</si>
  <si>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</si>
  <si>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</si>
  <si>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</si>
  <si>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</si>
  <si>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</si>
  <si>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</si>
  <si>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</si>
  <si>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</si>
  <si>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</si>
  <si>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</si>
  <si>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</si>
  <si>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</si>
  <si>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</si>
  <si>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</si>
  <si>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</si>
  <si>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</si>
  <si>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</si>
  <si>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</si>
  <si>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</si>
  <si>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</si>
  <si>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</si>
  <si>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</si>
  <si>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</si>
  <si>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</si>
  <si>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</si>
  <si>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</si>
  <si>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</si>
  <si>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</si>
  <si>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</si>
  <si>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</si>
  <si>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</si>
  <si>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</si>
  <si>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</si>
  <si>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</si>
  <si>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</si>
  <si>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</si>
  <si>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</si>
  <si>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</si>
  <si>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</si>
  <si>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</si>
  <si>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</si>
  <si>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</si>
  <si>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</si>
  <si>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</si>
  <si>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</si>
  <si>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</si>
  <si>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</si>
  <si>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</si>
  <si>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</si>
  <si>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</si>
  <si>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</si>
  <si>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</si>
  <si>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</si>
  <si>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</si>
  <si>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</si>
  <si>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</si>
  <si>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</si>
  <si>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</si>
  <si>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</si>
  <si>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</si>
  <si>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</si>
  <si>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</si>
  <si>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</si>
  <si>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</si>
  <si>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</si>
  <si>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</si>
  <si>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</si>
  <si>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</si>
  <si>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</si>
  <si>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</si>
  <si>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</si>
  <si>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</si>
  <si>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</si>
  <si>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</si>
  <si>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</si>
  <si>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</si>
  <si>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</si>
  <si>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</si>
  <si>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</si>
  <si>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</si>
  <si>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</si>
  <si>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</si>
  <si>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</si>
  <si>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</si>
  <si>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</si>
  <si>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</si>
  <si>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</si>
  <si>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</si>
  <si>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</si>
  <si>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</si>
  <si>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</si>
  <si>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</si>
  <si>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</si>
  <si>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</si>
  <si>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</si>
  <si>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</si>
  <si>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</si>
  <si>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</si>
  <si>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</si>
  <si>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</si>
  <si>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</si>
  <si>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</si>
  <si>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</si>
  <si>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</si>
  <si>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</si>
  <si>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</si>
  <si>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</si>
  <si>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</si>
  <si>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</si>
  <si>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</si>
  <si>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</si>
  <si>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</si>
  <si>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</si>
  <si>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</si>
  <si>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</si>
  <si>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</si>
  <si>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</si>
  <si>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</si>
  <si>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</si>
  <si>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</si>
  <si>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</si>
  <si>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</si>
  <si>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</si>
  <si>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</si>
  <si>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</si>
  <si>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</si>
  <si>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</si>
  <si>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</si>
  <si>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</si>
  <si>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</si>
  <si>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</si>
  <si>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</si>
  <si>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</si>
  <si>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</si>
  <si>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</si>
  <si>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</si>
  <si>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</si>
  <si>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</si>
  <si>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</si>
  <si>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</si>
  <si>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</si>
  <si>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</si>
  <si>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</si>
  <si>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</si>
  <si>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</si>
  <si>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</si>
  <si>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</si>
  <si>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</si>
  <si>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</si>
  <si>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</si>
  <si>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</si>
  <si>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</si>
  <si>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</si>
  <si>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</si>
  <si>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</si>
  <si>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</si>
  <si>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</si>
  <si>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</si>
  <si>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</si>
  <si>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</si>
  <si>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</si>
  <si>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</si>
  <si>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</si>
  <si>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</si>
  <si>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</si>
  <si>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</si>
  <si>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</si>
  <si>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</si>
  <si>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</si>
  <si>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</si>
  <si>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</si>
  <si>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</si>
  <si>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</si>
  <si>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</si>
  <si>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</si>
  <si>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</si>
  <si>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</si>
  <si>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</si>
  <si>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</si>
  <si>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</si>
  <si>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</si>
  <si>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</si>
  <si>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</si>
  <si>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</si>
  <si>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</si>
  <si>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</si>
  <si>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</si>
  <si>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</si>
  <si>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</si>
  <si>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</si>
  <si>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</si>
  <si>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</si>
  <si>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</si>
  <si>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</si>
  <si>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</si>
  <si>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</si>
  <si>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</si>
  <si>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</si>
  <si>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</si>
  <si>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</si>
  <si>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</si>
  <si>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</si>
  <si>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</si>
  <si>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</si>
  <si>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</si>
  <si>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</si>
  <si>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</si>
  <si>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</si>
  <si>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</si>
  <si>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</si>
  <si>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</si>
  <si>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</si>
  <si>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</si>
  <si>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</si>
  <si>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</si>
  <si>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</si>
  <si>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</si>
  <si>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</si>
  <si>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</si>
  <si>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</si>
  <si>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</si>
  <si>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</si>
  <si>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</si>
  <si>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</si>
  <si>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</si>
  <si>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</si>
  <si>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</si>
  <si>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</si>
  <si>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</si>
  <si>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</si>
  <si>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</si>
  <si>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</si>
  <si>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</si>
  <si>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</si>
  <si>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</si>
  <si>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</si>
  <si>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</si>
  <si>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</si>
  <si>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</si>
  <si>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</si>
  <si>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</si>
  <si>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</si>
  <si>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</si>
  <si>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</si>
  <si>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</si>
  <si>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</si>
  <si>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</si>
  <si>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</si>
  <si>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</si>
  <si>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</si>
  <si>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</si>
  <si>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</si>
  <si>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</si>
  <si>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</si>
  <si>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</si>
  <si>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</si>
  <si>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</si>
  <si>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</si>
  <si>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</si>
  <si>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</si>
  <si>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</si>
  <si>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</si>
  <si>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</si>
  <si>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</si>
  <si>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</si>
  <si>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</si>
  <si>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</si>
  <si>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</si>
  <si>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</si>
  <si>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</si>
  <si>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</si>
  <si>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</si>
  <si>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</si>
  <si>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</si>
  <si>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</si>
  <si>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</si>
  <si>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</si>
  <si>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</si>
  <si>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</si>
  <si>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</si>
  <si>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</si>
  <si>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</si>
  <si>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</si>
  <si>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</si>
  <si>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</si>
  <si>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</si>
  <si>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</si>
  <si>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</si>
  <si>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</si>
  <si>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</si>
  <si>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</si>
  <si>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</si>
  <si>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</si>
  <si>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</si>
  <si>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</si>
  <si>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</si>
  <si>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</si>
  <si>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</si>
  <si>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</si>
  <si>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</si>
  <si>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</si>
  <si>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</si>
  <si>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</si>
  <si>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</si>
  <si>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</si>
  <si>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</si>
  <si>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</si>
  <si>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</si>
  <si>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</si>
  <si>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</si>
  <si>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</si>
  <si>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</si>
  <si>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</si>
  <si>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</si>
  <si>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</si>
  <si>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</si>
  <si>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</si>
  <si>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</si>
  <si>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</si>
  <si>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</si>
  <si>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</si>
  <si>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</si>
  <si>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</si>
  <si>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</si>
  <si>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</si>
  <si>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</si>
  <si>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</si>
  <si>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</si>
  <si>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</si>
  <si>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</si>
  <si>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</si>
  <si>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</si>
  <si>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</si>
  <si>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</si>
  <si>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</si>
  <si>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</si>
  <si>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</si>
  <si>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</si>
  <si>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</si>
  <si>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</si>
  <si>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</si>
  <si>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</si>
  <si>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</si>
  <si>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</si>
  <si>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</si>
  <si>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</si>
  <si>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</si>
  <si>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</si>
  <si>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</si>
  <si>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</si>
  <si>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</si>
  <si>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</si>
  <si>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</si>
  <si>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</si>
  <si>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</si>
  <si>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</si>
  <si>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</si>
  <si>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</si>
  <si>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</si>
  <si>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</si>
  <si>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</si>
  <si>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</si>
  <si>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</si>
  <si>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</si>
  <si>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</si>
  <si>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</si>
  <si>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</si>
  <si>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</si>
  <si>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</si>
  <si>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</si>
  <si>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</si>
  <si>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</si>
  <si>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</si>
  <si>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</si>
  <si>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</si>
  <si>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</si>
  <si>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</si>
  <si>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</si>
  <si>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</si>
  <si>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</si>
  <si>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</si>
  <si>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</si>
  <si>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</si>
  <si>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</si>
  <si>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</si>
  <si>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</si>
  <si>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</si>
  <si>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</si>
  <si>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</si>
  <si>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</si>
  <si>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</si>
  <si>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</si>
  <si>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</si>
  <si>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</si>
  <si>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</si>
  <si>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</si>
  <si>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</si>
  <si>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</si>
  <si>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</si>
  <si>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</si>
  <si>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</si>
  <si>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</si>
  <si>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</si>
  <si>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</si>
  <si>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</si>
  <si>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</si>
  <si>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</si>
  <si>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</si>
  <si>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</si>
  <si>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</si>
  <si>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</si>
  <si>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</si>
  <si>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</si>
  <si>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</si>
  <si>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</si>
  <si>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</si>
  <si>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</si>
  <si>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</si>
  <si>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</si>
  <si>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</si>
  <si>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</si>
  <si>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</si>
  <si>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</si>
  <si>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</si>
  <si>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</si>
  <si>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</si>
  <si>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</si>
  <si>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</si>
  <si>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</si>
  <si>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</si>
  <si>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</si>
  <si>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</si>
  <si>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</si>
  <si>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</si>
  <si>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</si>
  <si>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</si>
  <si>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</si>
  <si>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</si>
  <si>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</si>
  <si>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</si>
  <si>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</si>
  <si>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</si>
  <si>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</si>
  <si>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</si>
  <si>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</si>
  <si>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</si>
  <si>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</si>
  <si>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</si>
  <si>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</si>
  <si>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</si>
  <si>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</si>
  <si>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</si>
  <si>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</si>
  <si>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</si>
  <si>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</si>
  <si>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</si>
  <si>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</si>
  <si>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</si>
  <si>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</si>
  <si>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</si>
  <si>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</si>
  <si>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</si>
  <si>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</si>
  <si>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</si>
  <si>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</si>
  <si>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</si>
  <si>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</si>
  <si>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</si>
  <si>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</si>
  <si>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</si>
  <si>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</si>
  <si>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</si>
  <si>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</si>
  <si>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</si>
  <si>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</si>
  <si>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</si>
  <si>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</si>
  <si>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</si>
  <si>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</si>
  <si>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</si>
  <si>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</si>
  <si>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</si>
  <si>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</si>
  <si>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</si>
  <si>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</si>
  <si>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</si>
  <si>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</si>
  <si>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</si>
  <si>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</si>
  <si>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</si>
  <si>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</si>
  <si>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</si>
  <si>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</si>
  <si>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</si>
  <si>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</si>
  <si>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</si>
  <si>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</si>
  <si>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</si>
  <si>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</si>
  <si>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</si>
  <si>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</si>
  <si>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</si>
  <si>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</si>
  <si>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</si>
  <si>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</si>
  <si>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</si>
  <si>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</si>
  <si>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</si>
  <si>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</si>
  <si>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</si>
  <si>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</si>
  <si>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</si>
  <si>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</si>
  <si>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</si>
  <si>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</si>
  <si>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</si>
  <si>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</si>
  <si>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</si>
  <si>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</si>
  <si>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</si>
  <si>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</si>
  <si>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</si>
  <si>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</si>
  <si>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</si>
  <si>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</si>
  <si>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</si>
  <si>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</si>
  <si>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</si>
  <si>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</si>
  <si>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</si>
  <si>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</si>
  <si>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</si>
  <si>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</si>
  <si>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</si>
  <si>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</si>
  <si>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</si>
  <si>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</si>
  <si>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</si>
  <si>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</si>
  <si>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</si>
  <si>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</si>
  <si>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</si>
  <si>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</si>
  <si>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</si>
  <si>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</si>
  <si>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</si>
  <si>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</si>
  <si>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</si>
  <si>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</si>
  <si>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</si>
  <si>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</si>
  <si>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</si>
  <si>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</si>
  <si>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</si>
  <si>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</si>
  <si>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</si>
  <si>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</si>
  <si>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</si>
  <si>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</si>
  <si>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</si>
  <si>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</si>
  <si>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</si>
  <si>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</si>
  <si>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</si>
  <si>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</si>
  <si>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</si>
  <si>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</si>
  <si>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</si>
  <si>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</si>
  <si>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</si>
  <si>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</si>
  <si>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</si>
  <si>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</si>
  <si>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</si>
  <si>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</si>
  <si>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</si>
  <si>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</si>
  <si>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</si>
  <si>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</si>
  <si>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</si>
  <si>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</si>
  <si>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</si>
  <si>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</si>
  <si>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</si>
  <si>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</si>
  <si>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</si>
  <si>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</si>
  <si>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</si>
  <si>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</si>
  <si>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</si>
  <si>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</si>
  <si>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</si>
  <si>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</si>
  <si>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</si>
  <si>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</si>
  <si>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</si>
  <si>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</si>
  <si>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</si>
  <si>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</si>
  <si>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</si>
  <si>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</si>
  <si>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</si>
  <si>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</si>
  <si>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</si>
  <si>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</si>
  <si>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</si>
  <si>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</si>
  <si>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</si>
  <si>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</si>
  <si>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</si>
  <si>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</si>
  <si>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</si>
  <si>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</si>
  <si>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</si>
  <si>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</si>
  <si>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</si>
  <si>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</si>
  <si>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</si>
  <si>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</si>
  <si>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</si>
  <si>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</si>
  <si>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</si>
  <si>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</si>
  <si>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</si>
  <si>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</si>
  <si>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</si>
  <si>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</si>
  <si>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</si>
  <si>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</si>
  <si>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</si>
  <si>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</si>
  <si>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</si>
  <si>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</si>
  <si>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</si>
  <si>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</si>
  <si>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</si>
  <si>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</si>
  <si>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</si>
  <si>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</si>
  <si>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</si>
  <si>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</si>
  <si>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</si>
  <si>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</si>
  <si>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</si>
  <si>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</si>
  <si>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</si>
  <si>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</si>
  <si>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</si>
  <si>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</si>
  <si>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</si>
  <si>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</si>
  <si>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</si>
  <si>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</si>
  <si>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</si>
  <si>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</si>
  <si>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</si>
  <si>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</si>
  <si>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</si>
  <si>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</si>
  <si>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</si>
  <si>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</si>
  <si>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</si>
  <si>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</si>
  <si>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</si>
  <si>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</si>
  <si>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</si>
  <si>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</si>
  <si>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</si>
  <si>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</si>
  <si>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</si>
  <si>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</si>
  <si>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</si>
  <si>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</si>
  <si>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</si>
  <si>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</si>
  <si>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</si>
  <si>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</si>
  <si>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</si>
  <si>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</si>
  <si>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</si>
  <si>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</si>
  <si>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</si>
  <si>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</si>
  <si>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</si>
  <si>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</si>
  <si>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</si>
  <si>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</si>
  <si>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</si>
  <si>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</si>
  <si>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</si>
  <si>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</si>
  <si>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</si>
  <si>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</si>
  <si>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</si>
  <si>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</si>
  <si>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</si>
  <si>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</si>
  <si>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</si>
  <si>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</si>
  <si>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</si>
  <si>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</si>
  <si>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</si>
  <si>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</si>
  <si>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</si>
  <si>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</si>
  <si>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</si>
  <si>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</si>
  <si>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</si>
  <si>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</si>
  <si>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</si>
  <si>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</si>
  <si>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</si>
  <si>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</si>
  <si>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</si>
  <si>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</si>
  <si>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</si>
  <si>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</si>
  <si>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</si>
  <si>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</si>
  <si>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</si>
  <si>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</si>
  <si>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</si>
  <si>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</si>
  <si>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</si>
  <si>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</si>
  <si>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</si>
  <si>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</si>
  <si>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</si>
  <si>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</si>
  <si>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</si>
  <si>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</si>
  <si>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</si>
  <si>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</si>
  <si>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</si>
  <si>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</si>
  <si>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</si>
  <si>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</si>
  <si>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</si>
  <si>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</si>
  <si>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</si>
  <si>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</si>
  <si>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</si>
  <si>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</si>
  <si>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</si>
  <si>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</si>
  <si>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</si>
  <si>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</si>
  <si>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</si>
  <si>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</si>
  <si>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</si>
  <si>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</si>
  <si>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</si>
  <si>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</si>
  <si>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</si>
  <si>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</si>
  <si>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</si>
  <si>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</si>
  <si>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</si>
  <si>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</si>
  <si>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</si>
  <si>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</si>
  <si>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</si>
  <si>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</si>
  <si>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</si>
  <si>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</si>
  <si>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</si>
  <si>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</si>
  <si>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</si>
  <si>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</si>
  <si>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</si>
  <si>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</si>
  <si>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</si>
  <si>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</si>
  <si>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</si>
  <si>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</si>
  <si>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</si>
  <si>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</si>
  <si>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</si>
  <si>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</si>
  <si>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</si>
  <si>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</si>
  <si>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</si>
  <si>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</si>
  <si>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</si>
  <si>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</si>
  <si>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</si>
  <si>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</si>
  <si>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</si>
  <si>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</si>
  <si>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</si>
  <si>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</si>
  <si>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</si>
  <si>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</si>
  <si>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</si>
  <si>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</si>
  <si>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</si>
  <si>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</si>
  <si>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</si>
  <si>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</si>
  <si>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</si>
  <si>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</si>
  <si>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</si>
  <si>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</si>
  <si>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</si>
  <si>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</si>
  <si>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</si>
  <si>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</si>
  <si>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</si>
  <si>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</si>
  <si>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</si>
  <si>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</si>
  <si>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</si>
  <si>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</si>
  <si>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</si>
  <si>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</si>
  <si>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</si>
  <si>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</si>
  <si>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</si>
  <si>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</si>
  <si>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</si>
  <si>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</si>
  <si>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</si>
  <si>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</si>
  <si>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</si>
  <si>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</si>
  <si>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</si>
  <si>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</si>
  <si>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</si>
  <si>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</si>
  <si>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</si>
  <si>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</si>
  <si>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</si>
  <si>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</si>
  <si>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</si>
  <si>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</si>
  <si>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</si>
  <si>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</si>
  <si>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</si>
  <si>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</si>
  <si>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</si>
  <si>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</si>
  <si>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</si>
  <si>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</si>
  <si>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</si>
  <si>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</si>
  <si>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</si>
  <si>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</si>
  <si>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</si>
  <si>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</si>
  <si>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</si>
  <si>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</si>
  <si>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</si>
  <si>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</si>
  <si>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</si>
  <si>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</si>
  <si>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</si>
  <si>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</si>
  <si>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</si>
  <si>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</si>
  <si>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</si>
  <si>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</si>
  <si>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</si>
  <si>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</si>
  <si>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</si>
  <si>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</si>
  <si>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</si>
  <si>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</si>
  <si>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</si>
  <si>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</si>
  <si>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</si>
  <si>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</si>
  <si>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</si>
  <si>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</si>
  <si>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</si>
  <si>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</si>
  <si>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</si>
  <si>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</si>
  <si>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</si>
  <si>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</si>
  <si>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</si>
  <si>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</si>
  <si>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</si>
  <si>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</si>
  <si>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</si>
  <si>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</si>
  <si>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</si>
  <si>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</si>
  <si>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</si>
  <si>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</si>
  <si>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</si>
  <si>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</si>
  <si>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</si>
  <si>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</si>
  <si>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</si>
  <si>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</si>
  <si>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</si>
  <si>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</si>
  <si>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</si>
  <si>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</si>
  <si>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</si>
  <si>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</si>
  <si>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</si>
  <si>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</si>
  <si>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</si>
  <si>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</si>
  <si>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</si>
  <si>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</si>
  <si>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</si>
  <si>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</si>
  <si>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</si>
  <si>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</si>
  <si>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</si>
  <si>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</si>
  <si>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</si>
  <si>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</si>
  <si>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</si>
  <si>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</si>
  <si>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</si>
  <si>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</si>
  <si>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</si>
  <si>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</si>
  <si>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</si>
  <si>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</si>
  <si>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</si>
  <si>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</si>
  <si>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</si>
  <si>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</si>
  <si>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</si>
  <si>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</si>
  <si>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</si>
  <si>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</si>
  <si>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</si>
  <si>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</si>
  <si>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</si>
  <si>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</si>
  <si>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</si>
  <si>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</si>
  <si>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</si>
  <si>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</si>
  <si>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</si>
  <si>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</si>
  <si>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</si>
  <si>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</si>
  <si>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</si>
  <si>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</si>
  <si>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</si>
  <si>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</si>
  <si>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</si>
  <si>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</si>
  <si>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</si>
  <si>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</si>
  <si>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</si>
  <si>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</si>
  <si>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</si>
  <si>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</si>
  <si>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</si>
  <si>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</si>
  <si>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</si>
  <si>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</si>
  <si>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</si>
  <si>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</si>
  <si>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</si>
  <si>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</si>
  <si>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</si>
  <si>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</si>
  <si>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</si>
  <si>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</si>
  <si>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</si>
  <si>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</si>
  <si>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</si>
  <si>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</si>
  <si>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</si>
  <si>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</si>
  <si>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</si>
  <si>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</si>
  <si>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</si>
  <si>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</si>
  <si>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</si>
  <si>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</si>
  <si>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</si>
  <si>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</si>
  <si>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</si>
  <si>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</si>
  <si>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</si>
  <si>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</si>
  <si>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</si>
  <si>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</si>
  <si>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</si>
  <si>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</si>
  <si>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</si>
  <si>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</si>
  <si>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</si>
  <si>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</si>
  <si>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</si>
  <si>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</si>
  <si>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</si>
  <si>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</si>
  <si>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</si>
  <si>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</si>
  <si>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</si>
  <si>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</si>
  <si>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</si>
  <si>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</si>
  <si>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</si>
  <si>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</si>
  <si>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</si>
  <si>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</si>
  <si>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</si>
  <si>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</si>
  <si>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</si>
  <si>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</si>
  <si>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</si>
  <si>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</si>
  <si>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</si>
  <si>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</si>
  <si>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</si>
  <si>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</si>
  <si>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</si>
  <si>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</si>
  <si>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</si>
  <si>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</si>
  <si>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</si>
  <si>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</si>
  <si>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</si>
  <si>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</si>
  <si>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</si>
  <si>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</si>
  <si>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</si>
  <si>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</si>
  <si>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</si>
  <si>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</si>
  <si>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</si>
  <si>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</si>
  <si>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</si>
  <si>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</si>
  <si>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</si>
  <si>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</si>
  <si>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</si>
  <si>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</si>
  <si>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</si>
  <si>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</si>
  <si>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</si>
  <si>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</si>
  <si>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</si>
  <si>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</si>
  <si>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</si>
  <si>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</si>
  <si>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</si>
  <si>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</si>
  <si>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</si>
  <si>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</si>
  <si>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</si>
  <si>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</si>
  <si>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</si>
  <si>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</si>
  <si>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</si>
  <si>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</si>
  <si>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</si>
  <si>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</si>
  <si>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</si>
  <si>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</si>
  <si>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</si>
  <si>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</si>
  <si>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</si>
  <si>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</si>
  <si>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</si>
  <si>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</si>
  <si>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</si>
  <si>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</si>
  <si>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</si>
  <si>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</si>
  <si>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</si>
  <si>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</si>
  <si>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</si>
  <si>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</si>
  <si>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</si>
  <si>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</si>
  <si>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</si>
  <si>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</si>
  <si>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</si>
  <si>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</si>
  <si>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</si>
  <si>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</si>
  <si>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</si>
  <si>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</si>
  <si>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</si>
  <si>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</si>
  <si>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</si>
  <si>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</si>
  <si>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</si>
  <si>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</si>
  <si>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</si>
  <si>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</si>
  <si>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</si>
  <si>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</si>
  <si>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</si>
  <si>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</si>
  <si>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</si>
  <si>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</si>
  <si>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</si>
  <si>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</si>
  <si>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</si>
  <si>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</si>
  <si>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</si>
  <si>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</si>
  <si>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</si>
  <si>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</si>
  <si>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</si>
  <si>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</si>
  <si>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</si>
  <si>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</si>
  <si>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</si>
  <si>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</si>
  <si>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</si>
  <si>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</si>
  <si>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</si>
  <si>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</si>
  <si>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</si>
  <si>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</si>
  <si>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</si>
  <si>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</si>
  <si>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</si>
  <si>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</si>
  <si>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</si>
  <si>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</si>
  <si>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</si>
  <si>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</si>
  <si>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</si>
  <si>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</si>
  <si>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</si>
  <si>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</si>
  <si>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</si>
  <si>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</si>
  <si>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</si>
  <si>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</si>
  <si>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</si>
  <si>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</si>
  <si>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</si>
  <si>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</si>
  <si>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</si>
  <si>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</si>
  <si>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</si>
  <si>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</si>
  <si>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</si>
  <si>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</si>
  <si>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</si>
  <si>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</si>
  <si>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</si>
  <si>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</si>
  <si>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</si>
  <si>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</si>
  <si>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</si>
  <si>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</si>
  <si>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</si>
  <si>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</si>
  <si>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</si>
  <si>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</si>
  <si>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</si>
  <si>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</si>
  <si>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</si>
  <si>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</si>
  <si>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</si>
  <si>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</si>
  <si>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</si>
  <si>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</si>
  <si>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</si>
  <si>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</si>
  <si>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</si>
  <si>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</si>
  <si>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</si>
  <si>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</si>
  <si>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</si>
  <si>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</si>
  <si>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</si>
  <si>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</si>
  <si>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</si>
  <si>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</si>
  <si>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</si>
  <si>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</si>
  <si>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</si>
  <si>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</si>
  <si>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</si>
  <si>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</si>
  <si>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</si>
  <si>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</si>
  <si>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</si>
  <si>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</si>
  <si>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</si>
  <si>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</si>
  <si>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</si>
  <si>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</si>
  <si>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</si>
  <si>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</si>
  <si>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</si>
  <si>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</si>
  <si>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</si>
  <si>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</si>
  <si>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</si>
  <si>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</si>
  <si>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</si>
  <si>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</si>
  <si>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</si>
  <si>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</si>
  <si>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</si>
  <si>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</si>
  <si>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</si>
  <si>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</si>
  <si>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</si>
  <si>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</si>
  <si>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</si>
  <si>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</si>
  <si>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</si>
  <si>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</si>
  <si>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</si>
  <si>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</si>
  <si>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</si>
  <si>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</si>
  <si>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</si>
  <si>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</si>
  <si>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</si>
  <si>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</si>
  <si>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</si>
  <si>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</si>
  <si>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</si>
  <si>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</si>
  <si>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</si>
  <si>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</si>
  <si>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</si>
  <si>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</si>
  <si>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</si>
  <si>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</si>
  <si>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</si>
  <si>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</si>
  <si>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</si>
  <si>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</si>
  <si>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</si>
  <si>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</si>
  <si>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</si>
  <si>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</si>
  <si>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</si>
  <si>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</si>
  <si>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</si>
  <si>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</si>
  <si>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</si>
  <si>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</si>
  <si>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</si>
  <si>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</si>
  <si>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</si>
  <si>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</si>
  <si>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</si>
  <si>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</si>
  <si>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</si>
  <si>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</si>
  <si>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</si>
  <si>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</si>
  <si>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</si>
  <si>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</si>
  <si>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</si>
  <si>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</si>
  <si>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</si>
  <si>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</si>
  <si>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</si>
  <si>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</si>
  <si>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</si>
  <si>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</si>
  <si>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</si>
  <si>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</si>
  <si>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</si>
  <si>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</si>
  <si>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</si>
  <si>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</si>
  <si>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</si>
  <si>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</si>
  <si>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</si>
  <si>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</si>
  <si>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</si>
  <si>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</si>
  <si>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</si>
  <si>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</si>
  <si>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</si>
  <si>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</si>
  <si>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</si>
  <si>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</si>
  <si>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</si>
  <si>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</si>
  <si>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</si>
  <si>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</si>
  <si>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</si>
  <si>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</si>
  <si>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</si>
  <si>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</si>
  <si>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</si>
  <si>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</si>
  <si>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</si>
  <si>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</si>
  <si>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</si>
  <si>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</si>
  <si>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</si>
  <si>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</si>
  <si>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</si>
  <si>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</si>
  <si>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</si>
  <si>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</si>
  <si>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</si>
  <si>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</si>
  <si>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</si>
  <si>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</si>
  <si>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</si>
  <si>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</si>
  <si>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</si>
  <si>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</si>
  <si>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</si>
  <si>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</si>
  <si>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</si>
  <si>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</si>
  <si>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</si>
  <si>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</si>
  <si>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</si>
  <si>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</si>
  <si>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</si>
  <si>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</si>
  <si>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</si>
  <si>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</si>
  <si>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</si>
  <si>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</si>
  <si>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</si>
  <si>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</si>
  <si>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</si>
  <si>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</si>
  <si>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</si>
  <si>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</si>
  <si>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</si>
  <si>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</si>
  <si>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</si>
  <si>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</si>
  <si>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</si>
  <si>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</si>
  <si>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</si>
  <si>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</si>
  <si>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</si>
  <si>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</si>
  <si>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</si>
  <si>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</si>
  <si>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</si>
  <si>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</si>
  <si>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</si>
  <si>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</si>
  <si>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</si>
  <si>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</si>
  <si>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</si>
  <si>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</si>
  <si>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</si>
  <si>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</si>
  <si>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</si>
  <si>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</si>
  <si>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</si>
  <si>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</si>
  <si>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</si>
  <si>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</si>
  <si>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</si>
  <si>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</si>
  <si>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</si>
  <si>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</si>
  <si>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</si>
  <si>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</si>
  <si>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</si>
  <si>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</si>
  <si>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</si>
  <si>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</si>
  <si>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</si>
  <si>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</si>
  <si>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</si>
  <si>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</si>
  <si>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</si>
  <si>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</si>
  <si>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</si>
  <si>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</si>
  <si>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</si>
  <si>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</si>
  <si>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</si>
  <si>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</si>
  <si>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</si>
  <si>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</si>
  <si>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</si>
  <si>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</si>
  <si>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</si>
  <si>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</si>
  <si>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</si>
  <si>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</si>
  <si>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</si>
  <si>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</si>
  <si>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</si>
  <si>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</si>
  <si>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</si>
  <si>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</si>
  <si>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</si>
  <si>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</si>
  <si>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</si>
  <si>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</si>
  <si>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</si>
  <si>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</si>
  <si>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</si>
  <si>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</si>
  <si>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</si>
  <si>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</si>
  <si>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</si>
  <si>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</si>
  <si>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</si>
  <si>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</si>
  <si>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</si>
  <si>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</si>
  <si>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</si>
  <si>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</si>
  <si>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</si>
  <si>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</si>
  <si>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</si>
  <si>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</si>
  <si>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</si>
  <si>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</si>
  <si>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</si>
  <si>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</si>
  <si>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</si>
  <si>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</si>
  <si>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</si>
  <si>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</si>
  <si>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</si>
  <si>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</si>
  <si>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</si>
  <si>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</si>
  <si>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</si>
  <si>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</si>
  <si>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</si>
  <si>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</si>
  <si>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</si>
  <si>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</si>
  <si>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</si>
  <si>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</si>
  <si>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</si>
  <si>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</si>
  <si>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</si>
  <si>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</si>
  <si>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</si>
  <si>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</si>
  <si>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</si>
  <si>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</si>
  <si>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</si>
  <si>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</si>
  <si>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</si>
  <si>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</si>
  <si>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</si>
  <si>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</si>
  <si>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</si>
  <si>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</si>
  <si>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</si>
  <si>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</si>
  <si>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</si>
  <si>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</si>
  <si>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</si>
  <si>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</si>
  <si>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</si>
  <si>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</si>
  <si>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</si>
  <si>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</si>
  <si>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</si>
  <si>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</si>
  <si>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</si>
  <si>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</si>
  <si>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</si>
  <si>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</si>
  <si>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</si>
  <si>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</si>
  <si>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</si>
  <si>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</si>
  <si>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</si>
  <si>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</si>
  <si>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</si>
  <si>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</si>
  <si>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</si>
  <si>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</si>
  <si>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</si>
  <si>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</si>
  <si>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</si>
  <si>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</si>
  <si>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</si>
  <si>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</si>
  <si>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</si>
  <si>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</si>
  <si>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</si>
  <si>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</si>
  <si>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</si>
  <si>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</si>
  <si>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</si>
  <si>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</si>
  <si>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</si>
  <si>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</si>
  <si>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</si>
  <si>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</si>
  <si>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</si>
  <si>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</si>
  <si>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</si>
  <si>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</si>
  <si>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</si>
  <si>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</si>
  <si>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</si>
  <si>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</si>
  <si>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</si>
  <si>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</si>
  <si>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</si>
  <si>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</si>
  <si>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</si>
  <si>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</si>
  <si>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</si>
  <si>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</si>
  <si>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</si>
  <si>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</si>
  <si>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</si>
  <si>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</si>
  <si>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</si>
  <si>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</si>
  <si>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</si>
  <si>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</si>
  <si>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</si>
  <si>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</si>
  <si>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</si>
  <si>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</si>
  <si>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</si>
  <si>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</si>
  <si>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</si>
  <si>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</si>
  <si>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</si>
  <si>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</si>
  <si>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</si>
  <si>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</si>
  <si>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</si>
  <si>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</si>
  <si>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</si>
  <si>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</si>
  <si>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</si>
  <si>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</si>
  <si>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</si>
  <si>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</si>
  <si>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</si>
  <si>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</si>
  <si>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</si>
  <si>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</si>
  <si>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</si>
  <si>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</si>
  <si>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</si>
  <si>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</si>
  <si>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</si>
  <si>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</si>
  <si>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</si>
  <si>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</si>
  <si>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</si>
  <si>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</si>
  <si>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</si>
  <si>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</si>
  <si>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</si>
  <si>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</si>
  <si>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</si>
  <si>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</si>
  <si>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</si>
  <si>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</si>
  <si>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</si>
  <si>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</si>
  <si>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</si>
  <si>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</si>
  <si>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</si>
  <si>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</si>
  <si>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</si>
  <si>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</si>
  <si>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</si>
  <si>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</si>
  <si>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</si>
  <si>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</si>
  <si>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</si>
  <si>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</si>
  <si>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</si>
  <si>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</si>
  <si>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</si>
  <si>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</si>
  <si>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</si>
  <si>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</si>
  <si>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</si>
  <si>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</si>
  <si>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</si>
  <si>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</si>
  <si>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</si>
  <si>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</si>
  <si>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</si>
  <si>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</si>
  <si>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</si>
  <si>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</si>
  <si>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</si>
  <si>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</si>
  <si>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</si>
  <si>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</si>
  <si>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</si>
  <si>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</si>
  <si>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</si>
  <si>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</si>
  <si>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</si>
  <si>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</si>
  <si>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</si>
  <si>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</si>
  <si>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</si>
  <si>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</si>
  <si>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</si>
  <si>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</si>
  <si>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</si>
  <si>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</si>
  <si>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</si>
  <si>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</si>
  <si>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</si>
  <si>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</si>
  <si>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</si>
  <si>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</si>
  <si>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</si>
  <si>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</si>
  <si>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</si>
  <si>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</si>
  <si>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</si>
  <si>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</si>
  <si>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</si>
  <si>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</si>
  <si>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</si>
  <si>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</si>
  <si>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</si>
  <si>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</si>
  <si>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</si>
  <si>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</si>
  <si>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</si>
  <si>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</si>
  <si>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</si>
  <si>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</si>
  <si>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</si>
  <si>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</si>
  <si>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</si>
  <si>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</si>
  <si>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</si>
  <si>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</si>
  <si>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</si>
  <si>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</si>
  <si>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</si>
  <si>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</si>
  <si>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</si>
  <si>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</si>
  <si>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</si>
  <si>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</si>
  <si>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</si>
  <si>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</si>
  <si>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</si>
  <si>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</si>
  <si>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</si>
  <si>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</si>
  <si>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</si>
  <si>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</si>
  <si>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</si>
  <si>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</si>
  <si>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</si>
  <si>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</si>
  <si>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</si>
  <si>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</si>
  <si>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</si>
  <si>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</si>
  <si>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</si>
  <si>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</si>
  <si>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</si>
  <si>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</si>
  <si>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</si>
  <si>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</si>
  <si>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</si>
  <si>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</si>
  <si>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</si>
  <si>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</si>
  <si>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</si>
  <si>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</si>
  <si>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</si>
  <si>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</si>
  <si>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</si>
  <si>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</si>
  <si>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</si>
  <si>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</si>
  <si>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</si>
  <si>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</si>
  <si>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</si>
  <si>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</si>
  <si>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</si>
  <si>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</si>
  <si>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</si>
  <si>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</si>
  <si>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</si>
  <si>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</si>
  <si>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</si>
  <si>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</si>
  <si>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</si>
  <si>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</si>
  <si>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</si>
  <si>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</si>
  <si>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</si>
  <si>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</si>
  <si>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</si>
  <si>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</si>
  <si>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</si>
  <si>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</si>
  <si>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</si>
  <si>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</si>
  <si>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</si>
  <si>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</si>
  <si>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</si>
  <si>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</si>
  <si>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</si>
  <si>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</si>
  <si>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</si>
  <si>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</si>
  <si>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</si>
  <si>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</si>
  <si>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</si>
  <si>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</si>
  <si>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</si>
  <si>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</si>
  <si>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</si>
  <si>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</si>
  <si>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</si>
  <si>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</si>
  <si>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</si>
  <si>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</si>
  <si>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</si>
  <si>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</si>
  <si>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</si>
  <si>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</si>
  <si>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</si>
  <si>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</si>
  <si>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</si>
  <si>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</si>
  <si>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</si>
  <si>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</si>
  <si>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</si>
  <si>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</si>
  <si>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</si>
  <si>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</si>
  <si>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</si>
  <si>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</si>
  <si>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</si>
  <si>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</si>
  <si>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</si>
  <si>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</si>
  <si>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</si>
  <si>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</si>
  <si>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</si>
  <si>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</si>
  <si>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</si>
  <si>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</si>
  <si>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</si>
  <si>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</si>
  <si>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</si>
  <si>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</si>
  <si>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</si>
  <si>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</si>
  <si>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</si>
  <si>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</si>
  <si>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</si>
  <si>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</si>
  <si>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</si>
  <si>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</si>
  <si>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</si>
  <si>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</si>
  <si>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</si>
  <si>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</si>
  <si>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</si>
  <si>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</si>
  <si>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</si>
  <si>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</si>
  <si>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</si>
  <si>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</si>
  <si>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</si>
  <si>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</si>
  <si>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</si>
  <si>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</si>
  <si>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</si>
  <si>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</si>
  <si>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</si>
  <si>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</si>
  <si>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</si>
  <si>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</si>
  <si>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</si>
  <si>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</si>
  <si>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</si>
  <si>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</si>
  <si>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</si>
  <si>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</si>
  <si>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</si>
  <si>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</si>
  <si>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</si>
  <si>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</si>
  <si>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</si>
  <si>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</si>
  <si>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</si>
  <si>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</si>
  <si>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</si>
  <si>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</si>
  <si>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</si>
  <si>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</si>
  <si>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</si>
  <si>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</si>
  <si>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</si>
  <si>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</si>
  <si>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</si>
  <si>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</si>
  <si>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</si>
  <si>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</si>
  <si>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</si>
  <si>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</si>
  <si>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</si>
  <si>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</si>
  <si>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</si>
  <si>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</si>
  <si>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</si>
  <si>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</si>
  <si>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</si>
  <si>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</si>
  <si>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</si>
  <si>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</si>
  <si>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</si>
  <si>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</si>
  <si>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</si>
  <si>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</si>
  <si>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</si>
  <si>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</si>
  <si>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</si>
  <si>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</si>
  <si>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</si>
  <si>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</si>
  <si>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</si>
  <si>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</si>
  <si>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</si>
  <si>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</si>
  <si>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</si>
  <si>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</si>
  <si>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</si>
  <si>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</si>
  <si>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</si>
  <si>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</si>
  <si>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</si>
  <si>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</si>
  <si>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</si>
  <si>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</si>
  <si>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</si>
  <si>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</si>
  <si>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</si>
  <si>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</si>
  <si>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</si>
  <si>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</si>
  <si>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</si>
  <si>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</si>
  <si>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</si>
  <si>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</si>
  <si>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</si>
  <si>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</si>
  <si>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</si>
  <si>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</si>
  <si>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</si>
  <si>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</si>
  <si>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</si>
  <si>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</si>
  <si>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</si>
  <si>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</si>
  <si>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</si>
  <si>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</si>
  <si>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</si>
  <si>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</si>
  <si>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</si>
  <si>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</si>
  <si>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</si>
  <si>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</si>
  <si>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</si>
  <si>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</si>
  <si>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</si>
  <si>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</si>
  <si>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</si>
  <si>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</si>
  <si>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</si>
  <si>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</si>
  <si>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</si>
  <si>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</si>
  <si>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</si>
  <si>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</si>
  <si>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</si>
  <si>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</si>
  <si>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</si>
  <si>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</si>
  <si>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</si>
  <si>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</si>
  <si>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</si>
  <si>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</si>
  <si>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</si>
  <si>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</si>
  <si>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</si>
  <si>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</si>
  <si>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</si>
  <si>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</si>
  <si>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</si>
  <si>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</si>
  <si>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</si>
  <si>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</si>
  <si>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</si>
  <si>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</si>
  <si>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</si>
  <si>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</si>
  <si>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</si>
  <si>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</si>
  <si>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</si>
  <si>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</si>
  <si>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</si>
  <si>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</si>
  <si>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</si>
  <si>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</si>
  <si>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</si>
  <si>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</si>
  <si>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</si>
  <si>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</si>
  <si>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</si>
  <si>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</si>
  <si>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</si>
  <si>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</si>
  <si>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</si>
  <si>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</si>
  <si>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</si>
  <si>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</si>
  <si>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</si>
  <si>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</si>
  <si>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</si>
  <si>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</si>
  <si>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</si>
  <si>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</si>
  <si>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</si>
  <si>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</si>
  <si>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</si>
  <si>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</si>
  <si>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</si>
  <si>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</si>
  <si>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</si>
  <si>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</si>
  <si>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</si>
  <si>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</si>
  <si>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</si>
  <si>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</si>
  <si>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</si>
  <si>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</si>
  <si>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</si>
  <si>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</si>
  <si>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</si>
  <si>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</si>
  <si>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</si>
  <si>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</si>
  <si>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</si>
  <si>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</si>
  <si>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</si>
  <si>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</si>
  <si>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</si>
  <si>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</si>
  <si>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</si>
  <si>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</si>
  <si>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</si>
  <si>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</si>
  <si>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</si>
  <si>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</si>
  <si>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</si>
  <si>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</si>
  <si>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</si>
  <si>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</si>
  <si>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</si>
  <si>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</si>
  <si>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</si>
  <si>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</si>
  <si>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</si>
  <si>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</si>
  <si>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</si>
  <si>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</si>
  <si>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</si>
  <si>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</si>
  <si>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</si>
  <si>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</si>
  <si>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</si>
  <si>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</si>
  <si>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</si>
  <si>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</si>
  <si>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</si>
  <si>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</si>
  <si>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</si>
  <si>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</si>
  <si>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</si>
  <si>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</si>
  <si>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</si>
  <si>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</si>
  <si>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</si>
  <si>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</si>
  <si>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</si>
  <si>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</si>
  <si>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</si>
  <si>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</si>
  <si>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</si>
  <si>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</si>
  <si>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</si>
  <si>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</si>
  <si>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</si>
  <si>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</si>
  <si>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</si>
  <si>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</si>
  <si>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</si>
  <si>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</si>
  <si>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</si>
  <si>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</si>
  <si>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</si>
  <si>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</si>
  <si>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</si>
  <si>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</si>
  <si>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</si>
  <si>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</si>
  <si>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</si>
  <si>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</si>
  <si>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</si>
  <si>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</si>
  <si>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</si>
  <si>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</si>
  <si>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</si>
  <si>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</si>
  <si>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</si>
  <si>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</si>
  <si>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</si>
  <si>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</si>
  <si>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</si>
  <si>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</si>
  <si>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</si>
  <si>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</si>
  <si>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</si>
  <si>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</si>
  <si>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</si>
  <si>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</si>
  <si>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</si>
  <si>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</si>
  <si>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</si>
  <si>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</si>
  <si>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</si>
  <si>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</si>
  <si>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</si>
  <si>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</si>
  <si>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</si>
  <si>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</si>
  <si>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</si>
  <si>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</si>
  <si>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</si>
  <si>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</si>
  <si>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</si>
  <si>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</si>
  <si>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</si>
  <si>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</si>
  <si>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</si>
  <si>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</si>
  <si>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</si>
  <si>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</si>
  <si>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</si>
  <si>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</si>
  <si>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</si>
  <si>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</si>
  <si>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</si>
  <si>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</si>
  <si>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</si>
  <si>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</si>
  <si>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</si>
  <si>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</si>
  <si>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</si>
  <si>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</si>
  <si>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</si>
  <si>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</si>
  <si>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</si>
  <si>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</si>
  <si>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</si>
  <si>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</si>
  <si>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</si>
  <si>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</si>
  <si>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</si>
  <si>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</si>
  <si>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</si>
  <si>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</si>
  <si>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</si>
  <si>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</si>
  <si>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</si>
  <si>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</si>
  <si>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</si>
  <si>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</si>
  <si>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</si>
  <si>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</si>
  <si>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</si>
  <si>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</si>
  <si>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</si>
  <si>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</si>
  <si>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</si>
  <si>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</si>
  <si>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</si>
  <si>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</si>
  <si>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</si>
  <si>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</si>
  <si>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</si>
  <si>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</si>
  <si>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</si>
  <si>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</si>
  <si>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</si>
  <si>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</si>
  <si>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</si>
  <si>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</si>
  <si>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</si>
  <si>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</si>
  <si>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</si>
  <si>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</si>
  <si>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</si>
  <si>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</si>
  <si>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</si>
  <si>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</si>
  <si>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</si>
  <si>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</si>
  <si>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</si>
  <si>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</si>
  <si>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</si>
  <si>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</si>
  <si>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</si>
  <si>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</si>
  <si>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</si>
  <si>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</si>
  <si>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</si>
  <si>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</si>
  <si>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</si>
  <si>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</si>
  <si>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</si>
  <si>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</si>
  <si>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</si>
  <si>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</si>
  <si>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</si>
  <si>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</si>
  <si>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</si>
  <si>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</si>
  <si>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</si>
  <si>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</si>
  <si>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</si>
  <si>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</si>
  <si>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</si>
  <si>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</si>
  <si>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</si>
  <si>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</si>
  <si>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</si>
  <si>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</si>
  <si>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</si>
  <si>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</si>
  <si>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</si>
  <si>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</si>
  <si>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</si>
  <si>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</si>
  <si>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</si>
  <si>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</si>
  <si>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</si>
  <si>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</si>
  <si>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</si>
  <si>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</si>
  <si>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</si>
  <si>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</si>
  <si>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</si>
  <si>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</si>
  <si>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</si>
  <si>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</si>
  <si>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</si>
  <si>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</si>
  <si>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</si>
  <si>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</si>
  <si>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</si>
  <si>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</si>
  <si>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</si>
  <si>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</si>
  <si>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</si>
  <si>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</si>
  <si>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</si>
  <si>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</si>
  <si>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</si>
  <si>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</si>
  <si>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</si>
  <si>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</si>
  <si>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</si>
  <si>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</si>
  <si>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</si>
  <si>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</si>
  <si>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</si>
  <si>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</si>
  <si>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</si>
  <si>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</si>
  <si>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</si>
  <si>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</si>
  <si>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</si>
  <si>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</si>
  <si>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</si>
  <si>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</si>
  <si>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</si>
  <si>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</si>
  <si>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</si>
  <si>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</si>
  <si>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</si>
  <si>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</si>
  <si>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</si>
  <si>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</si>
  <si>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</si>
  <si>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</si>
  <si>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</si>
  <si>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</si>
  <si>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</si>
  <si>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</si>
  <si>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</si>
  <si>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</si>
  <si>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</si>
  <si>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</si>
  <si>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</si>
  <si>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</si>
  <si>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</si>
  <si>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</si>
  <si>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</si>
  <si>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</si>
  <si>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</si>
  <si>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</si>
  <si>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</si>
  <si>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</si>
  <si>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</si>
  <si>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</si>
  <si>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</si>
  <si>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</si>
  <si>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</si>
  <si>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</si>
  <si>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</si>
  <si>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</si>
  <si>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</si>
  <si>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</si>
  <si>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</si>
  <si>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</si>
  <si>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</si>
  <si>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</si>
  <si>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</si>
  <si>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</si>
  <si>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</si>
  <si>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</si>
  <si>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</si>
  <si>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</si>
  <si>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</si>
  <si>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</si>
  <si>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</si>
  <si>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</si>
  <si>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</si>
  <si>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</si>
  <si>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</si>
  <si>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</si>
  <si>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</si>
  <si>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</si>
  <si>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</si>
  <si>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</si>
  <si>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</si>
  <si>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</si>
  <si>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</si>
  <si>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</si>
  <si>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</si>
  <si>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</si>
  <si>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</si>
  <si>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</si>
  <si>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</si>
  <si>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</si>
  <si>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</si>
  <si>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</si>
  <si>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</si>
  <si>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</si>
  <si>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</si>
  <si>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</si>
  <si>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</si>
  <si>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</si>
  <si>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</si>
  <si>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</si>
  <si>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</si>
  <si>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</si>
  <si>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</si>
  <si>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</si>
  <si>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</si>
  <si>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</si>
  <si>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</si>
  <si>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</si>
  <si>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</si>
  <si>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</si>
  <si>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</si>
  <si>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</si>
  <si>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</si>
  <si>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</si>
  <si>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</si>
  <si>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</si>
  <si>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</si>
  <si>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</si>
  <si>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</si>
  <si>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</si>
  <si>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</si>
  <si>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</si>
  <si>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</si>
  <si>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</si>
  <si>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</si>
  <si>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</si>
  <si>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</si>
  <si>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</si>
  <si>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</si>
  <si>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</si>
  <si>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</si>
  <si>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</si>
  <si>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</si>
  <si>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</si>
  <si>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</si>
  <si>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</si>
  <si>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</si>
  <si>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</si>
  <si>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</si>
  <si>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</si>
  <si>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</si>
  <si>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</si>
  <si>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</si>
  <si>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</si>
  <si>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</si>
  <si>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</si>
  <si>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</si>
  <si>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</si>
  <si>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</si>
  <si>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</si>
  <si>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</si>
  <si>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</si>
  <si>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</si>
  <si>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</si>
  <si>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</si>
  <si>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</si>
  <si>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</si>
  <si>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</si>
  <si>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</si>
  <si>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</si>
  <si>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</si>
  <si>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</si>
  <si>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</si>
  <si>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</si>
  <si>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</si>
  <si>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</si>
  <si>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</si>
  <si>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</si>
  <si>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</si>
  <si>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</si>
  <si>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</si>
  <si>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</si>
  <si>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</si>
  <si>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</si>
  <si>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</si>
  <si>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</si>
  <si>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</si>
  <si>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</si>
  <si>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</si>
  <si>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</si>
  <si>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</si>
  <si>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</si>
  <si>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</si>
  <si>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</si>
  <si>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</si>
  <si>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</si>
  <si>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</si>
  <si>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</si>
  <si>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</si>
  <si>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</si>
  <si>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</si>
  <si>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</si>
  <si>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</si>
  <si>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</si>
  <si>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</si>
  <si>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</si>
  <si>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</si>
  <si>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</si>
  <si>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</si>
  <si>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</si>
  <si>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</si>
  <si>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</si>
  <si>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</si>
  <si>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</si>
  <si>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</si>
  <si>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</si>
  <si>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</si>
  <si>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</si>
  <si>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</si>
  <si>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</si>
  <si>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</si>
  <si>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</si>
  <si>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</si>
  <si>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</si>
  <si>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</si>
  <si>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</si>
  <si>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</si>
  <si>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</si>
  <si>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</si>
  <si>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</si>
  <si>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</si>
  <si>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</si>
  <si>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</si>
  <si>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</si>
  <si>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</si>
  <si>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</si>
  <si>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</si>
  <si>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</si>
  <si>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</si>
  <si>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</si>
  <si>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</si>
  <si>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</si>
  <si>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</si>
  <si>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</si>
  <si>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</si>
  <si>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</si>
  <si>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</si>
  <si>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</si>
  <si>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</si>
  <si>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</si>
  <si>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</si>
  <si>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</si>
  <si>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</si>
  <si>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</si>
  <si>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</si>
  <si>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</si>
  <si>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</si>
  <si>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</si>
  <si>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</si>
  <si>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</si>
  <si>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</si>
  <si>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</si>
  <si>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</si>
  <si>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</si>
  <si>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</si>
  <si>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</si>
  <si>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</si>
  <si>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</si>
  <si>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</si>
  <si>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</si>
  <si>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</si>
  <si>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</si>
  <si>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</si>
  <si>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</si>
  <si>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</si>
  <si>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</si>
  <si>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</si>
  <si>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</si>
  <si>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</si>
  <si>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</si>
  <si>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</si>
  <si>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</si>
  <si>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</si>
  <si>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</si>
  <si>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</si>
  <si>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</si>
  <si>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</si>
  <si>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</si>
  <si>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</si>
  <si>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</si>
  <si>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</si>
  <si>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</si>
  <si>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</si>
  <si>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</si>
  <si>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</si>
  <si>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</si>
  <si>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</si>
  <si>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</si>
  <si>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</si>
  <si>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</si>
  <si>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</si>
  <si>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</si>
  <si>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</si>
  <si>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</si>
  <si>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</si>
  <si>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</si>
  <si>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</si>
  <si>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</si>
  <si>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</si>
  <si>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</si>
  <si>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</si>
  <si>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</si>
  <si>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</si>
  <si>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</si>
  <si>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</si>
  <si>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</si>
  <si>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</si>
  <si>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</si>
  <si>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</si>
  <si>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</si>
  <si>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</si>
  <si>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</si>
  <si>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</si>
  <si>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</si>
  <si>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</si>
  <si>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</si>
  <si>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</si>
  <si>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</si>
  <si>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</si>
  <si>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</si>
  <si>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</si>
  <si>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</si>
  <si>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</si>
  <si>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</si>
  <si>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</si>
  <si>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</si>
  <si>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</si>
  <si>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</si>
  <si>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</si>
  <si>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</si>
  <si>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</si>
  <si>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</si>
  <si>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</si>
  <si>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</si>
  <si>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</si>
  <si>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</si>
  <si>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</si>
  <si>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</si>
  <si>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</si>
  <si>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</si>
  <si>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</si>
  <si>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</si>
  <si>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</si>
  <si>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</si>
  <si>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</si>
  <si>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</si>
  <si>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</si>
  <si>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</si>
  <si>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</si>
  <si>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</si>
  <si>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</si>
  <si>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</si>
  <si>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</si>
  <si>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</si>
  <si>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</si>
  <si>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</si>
  <si>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</si>
  <si>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</si>
  <si>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</si>
  <si>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</si>
  <si>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</si>
  <si>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</si>
  <si>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</si>
  <si>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</si>
  <si>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</si>
  <si>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</si>
  <si>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</si>
  <si>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</si>
  <si>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</si>
  <si>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</si>
  <si>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</si>
  <si>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</si>
  <si>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</si>
  <si>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</si>
  <si>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</si>
  <si>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</si>
  <si>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</si>
  <si>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</si>
  <si>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</si>
  <si>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</si>
  <si>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</si>
  <si>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</si>
  <si>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</si>
  <si>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</si>
  <si>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</si>
  <si>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</si>
  <si>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</si>
  <si>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</si>
  <si>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</si>
  <si>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</si>
  <si>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</si>
  <si>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</si>
  <si>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</si>
  <si>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</si>
  <si>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</si>
  <si>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</si>
  <si>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</si>
  <si>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</si>
  <si>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</si>
  <si>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</si>
  <si>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</si>
  <si>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</si>
  <si>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</si>
  <si>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</si>
  <si>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</si>
  <si>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</si>
  <si>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</si>
  <si>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</si>
  <si>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</si>
  <si>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</si>
  <si>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</si>
  <si>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</si>
  <si>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</si>
  <si>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</si>
  <si>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</si>
  <si>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</si>
  <si>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</si>
  <si>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</si>
  <si>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</si>
  <si>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</si>
  <si>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</si>
  <si>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</si>
  <si>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</si>
  <si>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</si>
  <si>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</si>
  <si>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</si>
  <si>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</si>
  <si>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</si>
  <si>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</si>
  <si>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</si>
  <si>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</si>
  <si>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</si>
  <si>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</si>
  <si>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</si>
  <si>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</si>
  <si>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</si>
  <si>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</si>
  <si>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</si>
  <si>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</si>
  <si>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</si>
  <si>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</si>
  <si>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</si>
  <si>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</si>
  <si>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</si>
  <si>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</si>
  <si>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</si>
  <si>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</si>
  <si>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</si>
  <si>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</si>
  <si>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</si>
  <si>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</si>
  <si>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</si>
  <si>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</si>
  <si>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</si>
  <si>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</si>
  <si>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</si>
  <si>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</si>
  <si>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</si>
  <si>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</si>
  <si>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</si>
  <si>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</si>
  <si>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</si>
  <si>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</si>
  <si>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</si>
  <si>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</si>
  <si>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</si>
  <si>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</si>
  <si>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</si>
  <si>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</si>
  <si>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</si>
  <si>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</si>
  <si>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</si>
  <si>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</si>
  <si>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</si>
  <si>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</si>
  <si>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</si>
  <si>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</si>
  <si>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</si>
  <si>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</si>
  <si>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</si>
  <si>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</si>
  <si>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</si>
  <si>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</si>
  <si>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</si>
  <si>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</si>
  <si>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</si>
  <si>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</si>
  <si>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</si>
  <si>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</si>
  <si>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</si>
  <si>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</si>
  <si>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</si>
  <si>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</si>
  <si>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</si>
  <si>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</si>
  <si>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</si>
  <si>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</si>
  <si>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</si>
  <si>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</si>
  <si>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</si>
  <si>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</si>
  <si>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</si>
  <si>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</si>
  <si>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</si>
  <si>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</si>
  <si>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</si>
  <si>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</si>
  <si>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</si>
  <si>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</si>
  <si>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</si>
  <si>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</si>
  <si>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</si>
  <si>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</si>
  <si>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</si>
  <si>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</si>
  <si>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</si>
  <si>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</si>
  <si>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</si>
  <si>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</si>
  <si>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</si>
  <si>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</si>
  <si>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</si>
  <si>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</si>
  <si>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</si>
  <si>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</si>
  <si>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</si>
  <si>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</si>
  <si>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</si>
  <si>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</si>
  <si>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</si>
  <si>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</si>
  <si>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</si>
  <si>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</si>
  <si>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</si>
  <si>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</si>
  <si>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</si>
  <si>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</si>
  <si>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</si>
  <si>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</si>
  <si>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</si>
  <si>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</si>
  <si>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</si>
  <si>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</si>
  <si>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</si>
  <si>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</si>
  <si>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</si>
  <si>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</si>
  <si>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</si>
  <si>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</si>
  <si>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</si>
  <si>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</si>
  <si>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</si>
  <si>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</si>
  <si>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</si>
  <si>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</si>
  <si>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</si>
  <si>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</si>
  <si>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</si>
  <si>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</si>
  <si>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</si>
  <si>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</si>
  <si>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</si>
  <si>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</si>
  <si>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</si>
  <si>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</si>
  <si>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</si>
  <si>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</si>
  <si>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</si>
  <si>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</si>
  <si>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</si>
  <si>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</si>
  <si>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</si>
  <si>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</si>
  <si>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</si>
  <si>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</si>
  <si>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</si>
  <si>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</si>
  <si>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</si>
  <si>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</si>
  <si>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</si>
  <si>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</si>
  <si>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</si>
  <si>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</si>
  <si>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</si>
  <si>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</si>
  <si>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</si>
  <si>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</si>
  <si>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</si>
  <si>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</si>
  <si>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</si>
  <si>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</si>
  <si>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</si>
  <si>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</si>
  <si>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</si>
  <si>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</si>
  <si>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</si>
  <si>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</si>
  <si>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</si>
  <si>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</si>
  <si>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</si>
  <si>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</si>
  <si>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</si>
  <si>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</si>
  <si>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</si>
  <si>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</si>
  <si>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</si>
  <si>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</si>
  <si>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</si>
  <si>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</si>
  <si>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</si>
  <si>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</si>
  <si>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</si>
  <si>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</si>
  <si>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</si>
  <si>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</si>
  <si>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</si>
  <si>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</si>
  <si>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</si>
  <si>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</si>
  <si>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</si>
  <si>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</si>
  <si>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</si>
  <si>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</si>
  <si>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</si>
  <si>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</si>
  <si>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</si>
  <si>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</si>
  <si>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</si>
  <si>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</si>
  <si>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</si>
  <si>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</si>
  <si>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</si>
  <si>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</si>
  <si>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</si>
  <si>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</si>
  <si>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</si>
  <si>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</si>
  <si>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</si>
  <si>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</si>
  <si>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</si>
  <si>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</si>
  <si>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</si>
  <si>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</si>
  <si>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</si>
  <si>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</si>
  <si>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</si>
  <si>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</si>
  <si>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</si>
  <si>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</si>
  <si>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</si>
  <si>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</si>
  <si>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</si>
  <si>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</si>
  <si>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</si>
  <si>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</si>
  <si>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</si>
  <si>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</si>
  <si>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</si>
  <si>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</si>
  <si>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</si>
  <si>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</si>
  <si>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</si>
  <si>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</si>
  <si>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</si>
  <si>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</si>
  <si>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</si>
  <si>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</si>
  <si>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</si>
  <si>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</si>
  <si>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</si>
  <si>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</si>
  <si>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</si>
  <si>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</si>
  <si>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</si>
  <si>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</si>
  <si>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</si>
  <si>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</si>
  <si>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</si>
  <si>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</si>
  <si>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</si>
  <si>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</si>
  <si>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</si>
  <si>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</si>
  <si>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</si>
  <si>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</si>
  <si>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</si>
  <si>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</si>
  <si>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</si>
  <si>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</si>
  <si>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</si>
  <si>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</si>
  <si>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</si>
  <si>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</si>
  <si>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</si>
  <si>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</si>
  <si>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</si>
  <si>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</si>
  <si>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</si>
  <si>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</si>
  <si>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</si>
  <si>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</si>
  <si>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</si>
  <si>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</si>
  <si>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</si>
  <si>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</si>
  <si>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</si>
  <si>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</si>
  <si>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</si>
  <si>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</si>
  <si>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</si>
  <si>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</si>
  <si>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</si>
  <si>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</si>
  <si>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</si>
  <si>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</si>
  <si>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</si>
  <si>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</si>
  <si>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</si>
  <si>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</si>
  <si>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</si>
  <si>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</si>
  <si>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</si>
  <si>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</si>
  <si>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</si>
  <si>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</si>
  <si>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</si>
  <si>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</si>
  <si>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</si>
  <si>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</si>
  <si>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</si>
  <si>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</si>
  <si>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</si>
  <si>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</si>
  <si>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</si>
  <si>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</si>
  <si>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</si>
  <si>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</si>
  <si>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</si>
  <si>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</si>
  <si>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</si>
  <si>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</si>
  <si>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</si>
  <si>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</si>
  <si>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</si>
  <si>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</si>
  <si>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</si>
  <si>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</si>
  <si>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</si>
  <si>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</si>
  <si>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</si>
  <si>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</si>
  <si>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</si>
  <si>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</si>
  <si>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</si>
  <si>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</si>
  <si>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</si>
  <si>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</si>
  <si>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</si>
  <si>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</si>
  <si>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</si>
  <si>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</si>
  <si>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</si>
  <si>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</si>
  <si>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</si>
  <si>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</si>
  <si>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</si>
  <si>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</si>
  <si>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</si>
  <si>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</si>
  <si>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</si>
  <si>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</si>
  <si>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</si>
  <si>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</si>
  <si>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</si>
  <si>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</si>
  <si>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</si>
  <si>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</si>
  <si>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</si>
  <si>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</si>
  <si>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</si>
  <si>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</si>
  <si>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</si>
  <si>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</si>
  <si>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</si>
  <si>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</si>
  <si>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</si>
  <si>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</si>
  <si>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</si>
  <si>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</si>
  <si>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</si>
  <si>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</si>
  <si>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</si>
  <si>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</si>
  <si>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</si>
  <si>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</si>
  <si>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</si>
  <si>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</si>
  <si>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</si>
  <si>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</si>
  <si>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</si>
  <si>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</si>
  <si>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</si>
  <si>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</si>
  <si>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</si>
  <si>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</si>
  <si>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</si>
  <si>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</si>
  <si>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</si>
  <si>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</si>
  <si>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</si>
  <si>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</si>
  <si>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</si>
  <si>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</si>
  <si>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</si>
  <si>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</si>
  <si>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</si>
  <si>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</si>
  <si>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</si>
  <si>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</si>
  <si>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</si>
  <si>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</si>
  <si>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</si>
  <si>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</si>
  <si>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</si>
  <si>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</si>
  <si>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</si>
  <si>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</si>
  <si>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</si>
  <si>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</si>
  <si>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</si>
  <si>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</si>
  <si>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</si>
  <si>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</si>
  <si>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</si>
  <si>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</si>
  <si>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</si>
  <si>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</si>
  <si>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</si>
  <si>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</si>
  <si>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</si>
  <si>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</si>
  <si>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</si>
  <si>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</si>
  <si>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</si>
  <si>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</si>
  <si>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</si>
  <si>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</si>
  <si>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</si>
  <si>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</si>
  <si>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</si>
  <si>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</si>
  <si>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</si>
  <si>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</si>
  <si>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</si>
  <si>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</si>
  <si>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</si>
  <si>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</si>
  <si>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</si>
  <si>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</si>
  <si>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</si>
  <si>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</si>
  <si>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</si>
  <si>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</si>
  <si>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</si>
  <si>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</si>
  <si>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</si>
  <si>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</si>
  <si>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</si>
  <si>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</si>
  <si>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</si>
  <si>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</si>
  <si>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</si>
  <si>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</si>
  <si>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</si>
  <si>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</si>
  <si>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</si>
  <si>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</si>
  <si>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</si>
  <si>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</si>
  <si>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</si>
  <si>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</si>
  <si>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</si>
  <si>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</si>
  <si>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</si>
  <si>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</si>
  <si>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</si>
  <si>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</si>
  <si>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</si>
  <si>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</si>
  <si>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</si>
  <si>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</si>
  <si>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</si>
  <si>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</si>
  <si>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</si>
  <si>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</si>
  <si>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</si>
  <si>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</si>
  <si>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</si>
  <si>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</si>
  <si>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</si>
  <si>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</si>
  <si>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</si>
  <si>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</si>
  <si>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</si>
  <si>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</si>
  <si>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</si>
  <si>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</si>
  <si>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</si>
  <si>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</si>
  <si>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</si>
  <si>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</si>
  <si>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</si>
  <si>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</si>
  <si>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</si>
  <si>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</si>
  <si>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</si>
  <si>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</si>
  <si>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</si>
  <si>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</si>
  <si>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</si>
  <si>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</si>
  <si>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</si>
  <si>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</si>
  <si>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</si>
  <si>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</si>
  <si>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</si>
  <si>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</si>
  <si>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</si>
  <si>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</si>
  <si>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</si>
  <si>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</si>
  <si>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</si>
  <si>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</si>
  <si>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</si>
  <si>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</si>
  <si>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</si>
  <si>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</si>
  <si>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</si>
  <si>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</si>
  <si>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</si>
  <si>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</si>
  <si>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</si>
  <si>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</si>
  <si>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</si>
  <si>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</si>
  <si>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</si>
  <si>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</si>
  <si>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</si>
  <si>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</si>
  <si>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</si>
  <si>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</si>
  <si>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</si>
  <si>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</si>
  <si>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</si>
  <si>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</si>
  <si>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</si>
  <si>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</si>
  <si>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</si>
  <si>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</si>
  <si>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</si>
  <si>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</si>
  <si>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</si>
  <si>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</si>
  <si>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</si>
  <si>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</si>
  <si>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</si>
  <si>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</si>
  <si>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</si>
  <si>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</si>
  <si>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</si>
  <si>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</si>
  <si>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</si>
  <si>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</si>
  <si>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</si>
  <si>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</si>
  <si>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</si>
  <si>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</si>
  <si>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</si>
  <si>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</si>
  <si>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</si>
  <si>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</si>
  <si>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</si>
  <si>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</si>
  <si>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</si>
  <si>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</si>
  <si>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</si>
  <si>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</si>
  <si>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</si>
  <si>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</si>
  <si>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</si>
  <si>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</si>
  <si>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</si>
  <si>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</si>
  <si>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</si>
  <si>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</si>
  <si>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</si>
  <si>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</si>
  <si>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</si>
  <si>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</si>
  <si>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</si>
  <si>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</si>
  <si>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</si>
  <si>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</si>
  <si>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</si>
  <si>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</si>
  <si>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</si>
  <si>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</si>
  <si>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</si>
  <si>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</si>
  <si>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</si>
  <si>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</si>
  <si>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</si>
  <si>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</si>
  <si>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</si>
  <si>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</si>
  <si>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</si>
  <si>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</si>
  <si>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</si>
  <si>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</si>
  <si>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</si>
  <si>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</si>
  <si>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</si>
  <si>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</si>
  <si>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</si>
  <si>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</si>
  <si>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</si>
  <si>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</si>
  <si>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</si>
  <si>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</si>
  <si>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</si>
  <si>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</si>
  <si>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</si>
  <si>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</si>
  <si>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</si>
  <si>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</si>
  <si>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</si>
  <si>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</si>
  <si>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</si>
  <si>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</si>
  <si>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</si>
  <si>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</si>
  <si>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</si>
  <si>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</si>
  <si>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</si>
  <si>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</si>
  <si>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</si>
  <si>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</si>
  <si>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</si>
  <si>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</si>
  <si>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</si>
  <si>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</si>
  <si>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</si>
  <si>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</si>
  <si>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</si>
  <si>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</si>
  <si>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</si>
  <si>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</si>
  <si>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</si>
  <si>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</si>
  <si>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</si>
  <si>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</si>
  <si>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</si>
  <si>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</si>
  <si>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</si>
  <si>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</si>
  <si>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</si>
  <si>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</si>
  <si>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</si>
  <si>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</si>
  <si>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</si>
  <si>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</si>
  <si>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</si>
  <si>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</si>
  <si>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</si>
  <si>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</si>
  <si>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</si>
  <si>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</si>
  <si>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</si>
  <si>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</si>
  <si>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</si>
  <si>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</si>
  <si>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</si>
  <si>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</si>
  <si>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</si>
  <si>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</si>
  <si>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</si>
  <si>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</si>
  <si>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</si>
  <si>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</si>
  <si>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</si>
  <si>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</si>
  <si>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</si>
  <si>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</si>
  <si>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</si>
  <si>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</si>
  <si>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</si>
  <si>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</si>
  <si>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</si>
  <si>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</si>
  <si>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</si>
  <si>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</si>
  <si>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</si>
  <si>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</si>
  <si>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</si>
  <si>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</si>
  <si>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</si>
  <si>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</si>
  <si>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</si>
  <si>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</si>
  <si>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</si>
  <si>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</si>
  <si>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</si>
  <si>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</si>
  <si>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</si>
  <si>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</si>
  <si>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</si>
  <si>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</si>
  <si>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</si>
  <si>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</si>
  <si>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</si>
  <si>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</si>
  <si>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</si>
  <si>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</si>
  <si>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</si>
  <si>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</si>
  <si>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</si>
  <si>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</si>
  <si>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</si>
  <si>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</si>
  <si>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</si>
  <si>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</si>
  <si>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</si>
  <si>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</si>
  <si>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</si>
  <si>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</si>
  <si>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</si>
  <si>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</si>
  <si>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</si>
  <si>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</si>
  <si>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</si>
  <si>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</si>
  <si>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</si>
  <si>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</si>
  <si>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</si>
  <si>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</si>
  <si>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</si>
  <si>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</si>
  <si>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</si>
  <si>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</si>
  <si>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</si>
  <si>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</si>
  <si>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</si>
  <si>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</si>
  <si>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</si>
  <si>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</si>
  <si>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</si>
  <si>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</si>
  <si>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</si>
  <si>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</si>
  <si>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</si>
  <si>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</si>
  <si>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</si>
  <si>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</si>
  <si>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</si>
  <si>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</si>
  <si>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</si>
  <si>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</si>
  <si>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</si>
  <si>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</si>
  <si>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</si>
  <si>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</si>
  <si>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</si>
  <si>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</si>
  <si>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</si>
  <si>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</si>
  <si>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</si>
  <si>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</si>
  <si>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</si>
  <si>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</si>
  <si>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</si>
  <si>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</si>
  <si>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</si>
  <si>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</si>
  <si>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</si>
  <si>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</si>
  <si>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</si>
  <si>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</si>
  <si>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</si>
  <si>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</si>
  <si>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</si>
  <si>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</si>
  <si>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</si>
  <si>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</si>
  <si>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</si>
  <si>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</si>
  <si>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</si>
  <si>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</si>
  <si>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</si>
  <si>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</si>
  <si>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</si>
  <si>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</si>
  <si>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</si>
  <si>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</si>
  <si>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</si>
  <si>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</si>
  <si>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</si>
  <si>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</si>
  <si>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</si>
  <si>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</si>
  <si>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</si>
  <si>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</si>
  <si>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</si>
  <si>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</si>
  <si>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</si>
  <si>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</si>
  <si>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</si>
  <si>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</si>
  <si>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</si>
  <si>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</si>
  <si>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</si>
  <si>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</si>
  <si>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</si>
  <si>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</si>
  <si>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</si>
  <si>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</si>
  <si>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</si>
  <si>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</si>
  <si>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</si>
  <si>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</si>
  <si>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</si>
  <si>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</si>
  <si>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</si>
  <si>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</si>
  <si>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</si>
  <si>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</si>
  <si>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</si>
  <si>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</si>
  <si>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</si>
  <si>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</si>
  <si>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</si>
  <si>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</si>
  <si>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</si>
  <si>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</si>
  <si>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</si>
  <si>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</si>
  <si>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</si>
  <si>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</si>
  <si>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</si>
  <si>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</si>
  <si>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</si>
  <si>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</si>
  <si>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</si>
  <si>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</si>
  <si>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</si>
  <si>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</si>
  <si>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</si>
  <si>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</si>
  <si>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</si>
  <si>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</si>
  <si>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</si>
  <si>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</si>
  <si>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</si>
  <si>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</si>
  <si>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</si>
  <si>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</si>
  <si>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</si>
  <si>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</si>
  <si>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</si>
  <si>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</si>
  <si>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</si>
  <si>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</si>
  <si>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</si>
  <si>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</si>
  <si>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</si>
  <si>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</si>
  <si>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</si>
  <si>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</si>
  <si>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</si>
  <si>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</si>
  <si>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</si>
  <si>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</si>
  <si>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</si>
  <si>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</si>
  <si>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</si>
  <si>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</si>
  <si>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</si>
  <si>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</si>
  <si>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</si>
  <si>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</si>
  <si>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</si>
  <si>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</si>
  <si>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</si>
  <si>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</si>
  <si>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</si>
  <si>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</si>
  <si>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</si>
  <si>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</si>
  <si>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</si>
  <si>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</si>
  <si>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</si>
  <si>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</si>
  <si>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</si>
  <si>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</si>
  <si>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</si>
  <si>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</si>
  <si>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</si>
  <si>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</si>
  <si>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</si>
  <si>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</si>
  <si>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</si>
  <si>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</si>
  <si>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</si>
  <si>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</si>
  <si>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</si>
  <si>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</si>
  <si>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</si>
  <si>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</si>
  <si>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</si>
  <si>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</si>
  <si>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</si>
  <si>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</si>
  <si>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</si>
  <si>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</si>
  <si>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</si>
  <si>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</si>
  <si>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</si>
  <si>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</si>
  <si>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</si>
  <si>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</si>
  <si>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</si>
  <si>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</si>
  <si>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</si>
  <si>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</si>
  <si>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</si>
  <si>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</si>
  <si>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</si>
  <si>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</si>
  <si>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</si>
  <si>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</si>
  <si>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</si>
  <si>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</si>
  <si>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</si>
  <si>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</si>
  <si>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</si>
  <si>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</si>
  <si>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</si>
  <si>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</si>
  <si>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</si>
  <si>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</si>
  <si>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</si>
  <si>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</si>
  <si>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</si>
  <si>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</si>
  <si>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</si>
  <si>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</si>
  <si>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</si>
  <si>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</si>
  <si>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</si>
  <si>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</si>
  <si>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</si>
  <si>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</si>
  <si>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</si>
  <si>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</si>
  <si>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</si>
  <si>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</si>
  <si>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</si>
  <si>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</si>
  <si>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</si>
  <si>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</si>
  <si>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</si>
  <si>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</si>
  <si>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</si>
  <si>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</si>
  <si>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</si>
  <si>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</si>
  <si>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</si>
  <si>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</si>
  <si>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</si>
  <si>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</si>
  <si>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</si>
  <si>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</si>
  <si>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</si>
  <si>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</si>
  <si>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</si>
  <si>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</si>
  <si>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</si>
  <si>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</si>
  <si>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</si>
  <si>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</si>
  <si>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</si>
  <si>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</si>
  <si>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</si>
  <si>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</si>
  <si>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</si>
  <si>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</si>
  <si>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</si>
  <si>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</si>
  <si>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</si>
  <si>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</si>
  <si>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</si>
  <si>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</si>
  <si>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</si>
  <si>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</si>
  <si>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</si>
  <si>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</si>
  <si>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</si>
  <si>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</si>
  <si>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</si>
  <si>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</si>
  <si>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</si>
  <si>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</si>
  <si>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</si>
  <si>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</si>
  <si>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</si>
  <si>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</si>
  <si>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</si>
  <si>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</si>
  <si>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</si>
  <si>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</si>
  <si>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</si>
  <si>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</si>
  <si>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</si>
  <si>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</si>
  <si>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</si>
  <si>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</si>
  <si>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</si>
  <si>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</si>
  <si>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</si>
  <si>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</si>
  <si>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</si>
  <si>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</si>
  <si>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</si>
  <si>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</si>
  <si>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</si>
  <si>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</si>
  <si>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</si>
  <si>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</si>
  <si>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</si>
  <si>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</si>
  <si>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</si>
  <si>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</si>
  <si>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</si>
  <si>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</si>
  <si>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</si>
  <si>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</si>
  <si>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</si>
  <si>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</si>
  <si>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</si>
  <si>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</si>
  <si>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</si>
  <si>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</si>
  <si>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</si>
  <si>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</si>
  <si>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</si>
  <si>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</si>
  <si>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</si>
  <si>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</si>
  <si>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</si>
  <si>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</si>
  <si>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</si>
  <si>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</si>
  <si>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</si>
  <si>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</si>
  <si>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</si>
  <si>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</si>
  <si>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</si>
  <si>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</si>
  <si>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</si>
  <si>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</si>
  <si>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</si>
  <si>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</si>
  <si>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</si>
  <si>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</si>
  <si>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</si>
  <si>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</si>
  <si>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</si>
  <si>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</si>
  <si>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</si>
  <si>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</si>
  <si>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</si>
  <si>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</si>
  <si>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</si>
  <si>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</si>
  <si>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</si>
  <si>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</si>
  <si>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</si>
  <si>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</si>
  <si>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</si>
  <si>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</si>
  <si>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</si>
  <si>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</si>
  <si>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</si>
  <si>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</si>
  <si>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</si>
  <si>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</si>
  <si>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</si>
  <si>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</si>
  <si>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</si>
  <si>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</si>
  <si>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</si>
  <si>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</si>
  <si>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</si>
  <si>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</si>
  <si>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</si>
  <si>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</si>
  <si>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</si>
  <si>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</si>
  <si>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</si>
  <si>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</si>
  <si>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</si>
  <si>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</si>
  <si>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</si>
  <si>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</si>
  <si>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</si>
  <si>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</si>
  <si>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</si>
  <si>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</si>
  <si>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</si>
  <si>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</si>
  <si>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</si>
  <si>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</si>
  <si>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</si>
  <si>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</si>
  <si>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</si>
  <si>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</si>
  <si>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</si>
  <si>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</si>
  <si>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</si>
  <si>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</si>
  <si>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</si>
  <si>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</si>
  <si>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</si>
  <si>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</si>
  <si>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</si>
  <si>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</si>
  <si>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</si>
  <si>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</si>
  <si>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</si>
  <si>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</si>
  <si>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</si>
  <si>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</si>
  <si>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</si>
  <si>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</si>
  <si>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</si>
  <si>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</si>
  <si>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</si>
  <si>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</si>
  <si>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</si>
  <si>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</si>
  <si>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</si>
  <si>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</si>
  <si>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</si>
  <si>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</si>
  <si>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</si>
  <si>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</si>
  <si>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</si>
  <si>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</si>
  <si>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</si>
  <si>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</si>
  <si>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</si>
  <si>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</si>
  <si>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</si>
  <si>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</si>
  <si>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</si>
  <si>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</si>
  <si>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</si>
  <si>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</si>
  <si>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</si>
  <si>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</si>
  <si>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</si>
  <si>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</si>
  <si>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</si>
  <si>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</si>
  <si>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</si>
  <si>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</si>
  <si>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</si>
  <si>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</si>
  <si>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</si>
  <si>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</si>
  <si>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</si>
  <si>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</si>
  <si>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</si>
  <si>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</si>
  <si>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</si>
  <si>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</si>
  <si>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</si>
  <si>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</si>
  <si>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</si>
  <si>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</si>
  <si>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</si>
  <si>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</si>
  <si>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</si>
  <si>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</si>
  <si>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</si>
  <si>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</si>
  <si>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</si>
  <si>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</si>
  <si>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</si>
  <si>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</si>
  <si>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</si>
  <si>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</si>
  <si>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</si>
  <si>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</si>
  <si>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</si>
  <si>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</si>
  <si>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</si>
  <si>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</si>
  <si>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</si>
  <si>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</si>
  <si>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</si>
  <si>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</si>
  <si>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</si>
  <si>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</si>
  <si>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</si>
  <si>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</si>
  <si>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</si>
  <si>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</si>
  <si>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</si>
  <si>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</si>
  <si>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</si>
  <si>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</si>
  <si>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</si>
  <si>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</si>
  <si>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</si>
  <si>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</si>
  <si>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</si>
  <si>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</si>
  <si>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</si>
  <si>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</si>
  <si>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</si>
  <si>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</si>
  <si>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</si>
  <si>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</si>
  <si>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</si>
  <si>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</si>
  <si>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</si>
  <si>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</si>
  <si>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</si>
  <si>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</si>
  <si>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</si>
  <si>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</si>
  <si>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</si>
  <si>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</si>
  <si>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</si>
  <si>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</si>
  <si>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</si>
  <si>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</si>
  <si>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</si>
  <si>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</si>
  <si>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</si>
  <si>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</si>
  <si>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</si>
  <si>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</si>
  <si>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</si>
  <si>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</si>
  <si>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</si>
  <si>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</si>
  <si>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</si>
  <si>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</si>
  <si>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</si>
  <si>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</si>
  <si>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</si>
  <si>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</si>
  <si>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</si>
  <si>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</si>
  <si>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</si>
  <si>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</si>
  <si>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</si>
  <si>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</si>
  <si>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</si>
  <si>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</si>
  <si>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</si>
  <si>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</si>
  <si>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</si>
  <si>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</si>
  <si>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</si>
  <si>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</si>
  <si>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</si>
  <si>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</si>
  <si>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</si>
  <si>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</si>
  <si>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</si>
  <si>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</si>
  <si>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</si>
  <si>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</si>
  <si>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</si>
  <si>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</si>
  <si>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</si>
  <si>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</si>
  <si>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</si>
  <si>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</si>
  <si>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</si>
  <si>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</si>
  <si>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</si>
  <si>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</si>
  <si>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</si>
  <si>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</si>
  <si>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</si>
  <si>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</si>
  <si>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</si>
  <si>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</si>
  <si>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</si>
  <si>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</si>
  <si>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</si>
  <si>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</si>
  <si>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</si>
  <si>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</si>
  <si>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</si>
  <si>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</si>
  <si>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</si>
  <si>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</si>
  <si>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</si>
  <si>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</si>
  <si>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</si>
  <si>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</si>
  <si>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</si>
  <si>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</si>
  <si>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</si>
  <si>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</si>
  <si>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</si>
  <si>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</si>
  <si>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</si>
  <si>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</si>
  <si>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</si>
  <si>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</si>
  <si>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</si>
  <si>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</si>
  <si>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</si>
  <si>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</si>
  <si>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</si>
  <si>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</si>
  <si>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</si>
  <si>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</si>
  <si>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</si>
  <si>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</si>
  <si>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</si>
  <si>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</si>
  <si>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</si>
  <si>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</si>
  <si>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</si>
  <si>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</si>
  <si>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</si>
  <si>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</si>
  <si>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</si>
  <si>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</si>
  <si>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</si>
  <si>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</si>
  <si>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</si>
  <si>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</si>
  <si>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</si>
  <si>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</si>
  <si>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</si>
  <si>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</si>
  <si>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</si>
  <si>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</si>
  <si>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</si>
  <si>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</si>
  <si>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</si>
  <si>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</si>
  <si>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</si>
  <si>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</si>
  <si>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</si>
  <si>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</si>
  <si>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</si>
  <si>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</si>
  <si>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</si>
  <si>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</si>
  <si>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</si>
  <si>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</si>
  <si>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</si>
  <si>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</si>
  <si>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</si>
  <si>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</si>
  <si>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</si>
  <si>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</si>
  <si>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</si>
  <si>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</si>
  <si>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</si>
  <si>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</si>
  <si>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</si>
  <si>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</si>
  <si>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</si>
  <si>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</si>
  <si>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</si>
  <si>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</si>
  <si>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</si>
  <si>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</si>
  <si>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</si>
  <si>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</si>
  <si>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</si>
  <si>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</si>
  <si>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</si>
  <si>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</si>
  <si>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</si>
  <si>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</si>
  <si>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</si>
  <si>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</si>
  <si>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</si>
  <si>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</si>
  <si>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</si>
  <si>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</si>
  <si>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</si>
  <si>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</si>
  <si>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</si>
  <si>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</si>
  <si>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</si>
  <si>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</si>
  <si>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</si>
  <si>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</si>
  <si>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</si>
  <si>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</si>
  <si>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</si>
  <si>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</si>
  <si>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</si>
  <si>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</si>
  <si>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</si>
  <si>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</si>
  <si>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</si>
  <si>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</si>
  <si>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</si>
  <si>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</si>
  <si>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</si>
  <si>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</si>
  <si>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</si>
  <si>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</si>
  <si>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</si>
  <si>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</si>
  <si>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</si>
  <si>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</si>
  <si>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</si>
  <si>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</si>
  <si>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</si>
  <si>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</si>
  <si>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</si>
  <si>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</si>
  <si>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</si>
  <si>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</si>
  <si>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</si>
  <si>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</si>
  <si>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</si>
  <si>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</si>
  <si>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</si>
  <si>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</si>
  <si>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</si>
  <si>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</si>
  <si>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</si>
  <si>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</si>
  <si>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</si>
  <si>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</si>
  <si>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</si>
  <si>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</si>
  <si>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</si>
  <si>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</si>
  <si>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</si>
  <si>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</si>
  <si>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</si>
  <si>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</si>
  <si>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</si>
  <si>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</si>
  <si>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</si>
  <si>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</si>
  <si>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</si>
  <si>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</si>
  <si>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</si>
  <si>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</si>
  <si>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</si>
  <si>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</si>
  <si>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</si>
  <si>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</si>
  <si>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</si>
  <si>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</si>
  <si>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</si>
  <si>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</si>
  <si>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</si>
  <si>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</si>
  <si>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</si>
  <si>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</si>
  <si>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</si>
  <si>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</si>
  <si>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</si>
  <si>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</si>
  <si>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</si>
  <si>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</si>
  <si>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</si>
  <si>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</si>
  <si>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</si>
  <si>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</si>
  <si>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</si>
  <si>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</si>
  <si>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</si>
  <si>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</si>
  <si>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</si>
  <si>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</si>
  <si>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</si>
  <si>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</si>
  <si>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</si>
  <si>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</si>
  <si>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</si>
  <si>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</si>
  <si>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</si>
  <si>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</si>
  <si>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</si>
  <si>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</si>
  <si>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</si>
  <si>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</si>
  <si>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</si>
  <si>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</si>
  <si>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</si>
  <si>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</si>
  <si>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</si>
  <si>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</si>
  <si>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</si>
  <si>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</si>
  <si>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</si>
  <si>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</si>
  <si>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</si>
  <si>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</si>
  <si>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</si>
  <si>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</si>
  <si>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</si>
  <si>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</si>
  <si>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</si>
  <si>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</si>
  <si>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</si>
  <si>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</si>
  <si>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</si>
  <si>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</si>
  <si>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</si>
  <si>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</si>
  <si>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</si>
  <si>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</si>
  <si>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</si>
  <si>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</si>
  <si>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</si>
  <si>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</si>
  <si>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</si>
  <si>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</si>
  <si>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</si>
  <si>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</si>
  <si>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</si>
  <si>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</si>
  <si>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</si>
  <si>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</si>
  <si>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</si>
  <si>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</si>
  <si>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</si>
  <si>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</si>
  <si>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</si>
  <si>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</si>
  <si>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</si>
  <si>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</si>
  <si>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</si>
  <si>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</si>
  <si>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</si>
  <si>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</si>
  <si>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</si>
  <si>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</si>
  <si>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</si>
  <si>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</si>
  <si>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</si>
  <si>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</si>
  <si>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</si>
  <si>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</si>
  <si>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</si>
  <si>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</si>
  <si>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</si>
  <si>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</si>
  <si>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</si>
  <si>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</si>
  <si>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</si>
  <si>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</si>
  <si>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</si>
  <si>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</si>
  <si>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</si>
  <si>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</si>
  <si>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</si>
  <si>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</si>
  <si>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</si>
  <si>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</si>
  <si>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</si>
  <si>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</si>
  <si>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</si>
  <si>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</si>
  <si>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</si>
  <si>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</si>
  <si>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</si>
  <si>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</si>
  <si>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</si>
  <si>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</si>
  <si>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</si>
  <si>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</si>
  <si>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</si>
  <si>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</si>
  <si>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</si>
  <si>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</si>
  <si>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</si>
  <si>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</si>
  <si>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</si>
  <si>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</si>
  <si>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</si>
  <si>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</si>
  <si>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</si>
  <si>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</si>
  <si>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</si>
  <si>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</si>
  <si>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</si>
  <si>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</si>
  <si>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</si>
  <si>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</si>
  <si>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</si>
  <si>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</si>
  <si>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</si>
  <si>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</si>
  <si>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</si>
  <si>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</si>
  <si>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</si>
  <si>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</si>
  <si>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</si>
  <si>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</si>
  <si>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</si>
  <si>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</si>
  <si>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</si>
  <si>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</si>
  <si>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</si>
  <si>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</si>
  <si>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</si>
  <si>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</si>
  <si>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</si>
  <si>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</si>
  <si>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</si>
  <si>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</si>
  <si>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</si>
  <si>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</si>
  <si>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</si>
  <si>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</si>
  <si>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</si>
  <si>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</si>
  <si>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</si>
  <si>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</si>
  <si>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</si>
  <si>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</si>
  <si>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</si>
  <si>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</si>
  <si>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</si>
  <si>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</si>
  <si>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</si>
  <si>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</si>
  <si>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</si>
  <si>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</si>
  <si>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</si>
  <si>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</si>
  <si>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</si>
  <si>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</si>
  <si>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</si>
  <si>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</si>
  <si>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</si>
  <si>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</si>
  <si>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</si>
  <si>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</si>
  <si>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</si>
  <si>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</si>
  <si>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</si>
  <si>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</si>
  <si>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</si>
  <si>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</si>
  <si>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</si>
  <si>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</si>
  <si>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</si>
  <si>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</si>
  <si>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</si>
  <si>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</si>
  <si>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</si>
  <si>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</si>
  <si>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</si>
  <si>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</si>
  <si>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</si>
  <si>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</si>
  <si>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</si>
  <si>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</si>
  <si>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</si>
  <si>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</si>
  <si>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</si>
  <si>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</si>
  <si>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</si>
  <si>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</si>
  <si>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</si>
  <si>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</si>
  <si>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</si>
  <si>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</si>
  <si>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</si>
  <si>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</si>
  <si>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</si>
  <si>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</si>
  <si>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</si>
  <si>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</si>
  <si>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</si>
  <si>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</si>
  <si>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</si>
  <si>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</si>
  <si>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</si>
  <si>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</si>
  <si>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</si>
  <si>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</si>
  <si>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</si>
  <si>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</si>
  <si>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</si>
  <si>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</si>
  <si>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</si>
  <si>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</si>
  <si>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</si>
  <si>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</si>
  <si>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</si>
  <si>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</si>
  <si>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</si>
  <si>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</si>
  <si>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</si>
  <si>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</si>
  <si>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</si>
  <si>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</si>
  <si>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</si>
  <si>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</si>
  <si>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</si>
  <si>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</si>
  <si>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</si>
  <si>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</si>
  <si>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</si>
  <si>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</si>
  <si>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</si>
  <si>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</si>
  <si>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</si>
  <si>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</si>
  <si>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</si>
  <si>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</si>
  <si>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</si>
  <si>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</si>
  <si>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</si>
  <si>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</si>
  <si>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</si>
  <si>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</si>
  <si>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</si>
  <si>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</si>
  <si>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</si>
  <si>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</si>
  <si>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</si>
  <si>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</si>
  <si>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</si>
  <si>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</si>
  <si>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</si>
  <si>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</si>
  <si>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</si>
  <si>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</si>
  <si>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</si>
  <si>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</si>
  <si>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</si>
  <si>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</si>
  <si>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</si>
  <si>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</si>
  <si>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</si>
  <si>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</si>
  <si>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</si>
  <si>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</si>
  <si>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</si>
  <si>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</si>
  <si>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</si>
  <si>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</si>
  <si>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</si>
  <si>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</si>
  <si>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</si>
  <si>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</si>
  <si>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</si>
  <si>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</si>
  <si>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</si>
  <si>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</si>
  <si>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</si>
  <si>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</si>
  <si>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</si>
  <si>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</si>
  <si>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</si>
  <si>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</si>
  <si>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</si>
  <si>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</si>
  <si>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</si>
  <si>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</si>
  <si>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</si>
  <si>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</si>
  <si>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</si>
  <si>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</si>
  <si>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</si>
  <si>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</si>
  <si>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</si>
  <si>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</si>
  <si>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</si>
  <si>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</si>
  <si>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</si>
  <si>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</si>
  <si>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</si>
  <si>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</si>
  <si>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</si>
  <si>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</si>
  <si>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</si>
  <si>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</si>
  <si>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</si>
  <si>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</si>
  <si>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</si>
  <si>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</si>
  <si>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</si>
  <si>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</si>
  <si>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</si>
  <si>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</si>
  <si>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</si>
  <si>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</si>
  <si>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</si>
  <si>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</si>
  <si>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</si>
  <si>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</si>
  <si>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</si>
  <si>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</si>
  <si>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</si>
  <si>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</si>
  <si>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</si>
  <si>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</si>
  <si>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</si>
  <si>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</si>
  <si>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</si>
  <si>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</si>
  <si>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</si>
  <si>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</si>
  <si>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</si>
  <si>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</si>
  <si>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</si>
  <si>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</si>
  <si>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</si>
  <si>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</si>
  <si>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</si>
  <si>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</si>
  <si>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</si>
  <si>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</si>
  <si>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</si>
  <si>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</si>
  <si>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</si>
  <si>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</si>
  <si>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</si>
  <si>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</si>
  <si>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</si>
  <si>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</si>
  <si>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</si>
  <si>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</si>
  <si>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</si>
  <si>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</si>
  <si>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</si>
  <si>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</si>
  <si>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</si>
  <si>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</si>
  <si>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</si>
  <si>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</si>
  <si>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</si>
  <si>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</si>
  <si>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</si>
  <si>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</si>
  <si>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</si>
  <si>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</si>
  <si>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</si>
  <si>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</si>
  <si>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</si>
  <si>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</si>
  <si>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</si>
  <si>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</si>
  <si>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</si>
  <si>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</si>
  <si>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</si>
  <si>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</si>
  <si>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</si>
  <si>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</si>
  <si>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</si>
  <si>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</si>
  <si>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</si>
  <si>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</si>
  <si>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</si>
  <si>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</si>
  <si>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</si>
  <si>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</si>
  <si>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</si>
  <si>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</si>
  <si>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</si>
  <si>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</si>
  <si>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</si>
  <si>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</si>
  <si>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</si>
  <si>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</si>
  <si>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</si>
  <si>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</si>
  <si>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</si>
  <si>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</si>
  <si>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</si>
  <si>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</si>
  <si>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</si>
  <si>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</si>
  <si>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</si>
  <si>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</si>
  <si>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</si>
  <si>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</si>
  <si>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</si>
  <si>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</si>
  <si>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</si>
  <si>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</si>
  <si>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</si>
  <si>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</si>
  <si>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</si>
  <si>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</si>
  <si>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</si>
  <si>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</si>
  <si>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</si>
  <si>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</si>
  <si>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</si>
  <si>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</si>
  <si>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</si>
  <si>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</si>
  <si>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</si>
  <si>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</si>
  <si>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</si>
  <si>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</si>
  <si>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</si>
  <si>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</si>
  <si>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</si>
  <si>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</si>
  <si>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</si>
  <si>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</si>
  <si>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</si>
  <si>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</si>
  <si>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</si>
  <si>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</si>
  <si>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</si>
  <si>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</si>
  <si>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</si>
  <si>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</si>
  <si>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</si>
  <si>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</si>
  <si>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</si>
  <si>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</si>
  <si>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</si>
  <si>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</si>
  <si>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</si>
  <si>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</si>
  <si>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</si>
  <si>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</si>
  <si>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</si>
  <si>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</si>
  <si>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</si>
  <si>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</si>
  <si>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</si>
  <si>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</si>
  <si>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</si>
  <si>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</si>
  <si>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</si>
  <si>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</si>
  <si>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</si>
  <si>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</si>
  <si>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</si>
  <si>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</si>
  <si>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</si>
  <si>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</si>
  <si>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</si>
  <si>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</si>
  <si>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</si>
  <si>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</si>
  <si>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</si>
  <si>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</si>
  <si>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</si>
  <si>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</si>
  <si>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</si>
  <si>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</si>
  <si>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</si>
  <si>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</si>
  <si>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</si>
  <si>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</si>
  <si>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</si>
  <si>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</si>
  <si>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</si>
  <si>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</si>
  <si>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</si>
  <si>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</si>
  <si>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</si>
  <si>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</si>
  <si>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</si>
  <si>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</si>
  <si>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</si>
  <si>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</si>
  <si>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</si>
  <si>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</si>
  <si>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</si>
  <si>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</si>
  <si>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</si>
  <si>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</si>
  <si>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</si>
  <si>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</si>
  <si>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</si>
  <si>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</si>
  <si>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</si>
  <si>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</si>
  <si>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</si>
  <si>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</si>
  <si>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</si>
  <si>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</si>
  <si>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</si>
  <si>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</si>
  <si>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</si>
  <si>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</si>
  <si>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</si>
  <si>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</si>
  <si>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</si>
  <si>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</si>
  <si>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</si>
  <si>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</si>
  <si>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</si>
  <si>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</si>
  <si>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</si>
  <si>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</si>
  <si>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</si>
  <si>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</si>
  <si>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</si>
  <si>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</si>
  <si>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</si>
  <si>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</si>
  <si>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</si>
  <si>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</si>
  <si>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</si>
  <si>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</si>
  <si>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</si>
  <si>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</si>
  <si>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</si>
  <si>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</si>
  <si>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</si>
  <si>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</si>
  <si>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</si>
  <si>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</si>
  <si>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</si>
  <si>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</si>
  <si>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</si>
  <si>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</si>
  <si>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</si>
  <si>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</si>
  <si>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</si>
  <si>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</si>
  <si>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</si>
  <si>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</si>
  <si>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</si>
  <si>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</si>
  <si>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</si>
  <si>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</si>
  <si>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</si>
  <si>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</si>
  <si>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</si>
  <si>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</si>
  <si>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</si>
  <si>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</si>
  <si>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</si>
  <si>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</si>
  <si>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</si>
  <si>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</si>
  <si>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</si>
  <si>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</si>
  <si>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</si>
  <si>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</si>
  <si>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</si>
  <si>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</si>
  <si>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</si>
  <si>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</si>
  <si>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</si>
  <si>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</si>
  <si>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</si>
  <si>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</si>
  <si>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</si>
  <si>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</si>
  <si>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</si>
  <si>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</si>
  <si>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</si>
  <si>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</si>
  <si>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</si>
  <si>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</si>
  <si>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</si>
  <si>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</si>
  <si>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</si>
  <si>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</si>
  <si>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</si>
  <si>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</si>
  <si>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</si>
  <si>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</si>
  <si>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</si>
  <si>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</si>
  <si>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</si>
  <si>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</si>
  <si>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</si>
  <si>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</si>
  <si>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</si>
  <si>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</si>
  <si>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</si>
  <si>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</si>
  <si>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</si>
  <si>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</si>
  <si>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</si>
  <si>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</si>
  <si>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</si>
  <si>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</si>
  <si>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</si>
  <si>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</si>
  <si>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</si>
  <si>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</si>
  <si>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</si>
  <si>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</si>
  <si>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</si>
  <si>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</si>
  <si>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</si>
  <si>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</si>
  <si>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</si>
  <si>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</si>
  <si>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</si>
  <si>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</si>
  <si>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</si>
  <si>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</si>
  <si>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</si>
  <si>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</si>
  <si>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</si>
  <si>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</si>
  <si>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</si>
  <si>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</si>
  <si>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</si>
  <si>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</si>
  <si>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</si>
  <si>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</si>
  <si>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</si>
  <si>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</si>
  <si>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</si>
  <si>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</si>
  <si>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</si>
  <si>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</si>
  <si>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</si>
  <si>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</si>
  <si>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</si>
  <si>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</si>
  <si>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</si>
  <si>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</si>
  <si>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</si>
  <si>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</si>
  <si>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</si>
  <si>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</si>
  <si>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</si>
  <si>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</si>
  <si>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</si>
  <si>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</si>
  <si>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</si>
  <si>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</si>
  <si>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</si>
  <si>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</si>
  <si>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</si>
  <si>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</si>
  <si>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</si>
  <si>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</si>
  <si>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</si>
  <si>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</si>
  <si>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</si>
  <si>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</si>
  <si>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</si>
  <si>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</si>
  <si>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</si>
  <si>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</si>
  <si>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</si>
  <si>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</si>
  <si>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</si>
  <si>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</si>
  <si>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</si>
  <si>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</si>
  <si>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</si>
  <si>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</si>
  <si>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</si>
  <si>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</si>
  <si>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</si>
  <si>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</si>
  <si>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</si>
  <si>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</si>
  <si>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</si>
  <si>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</si>
  <si>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</si>
  <si>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</si>
  <si>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</si>
  <si>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</si>
  <si>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</si>
  <si>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</si>
  <si>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</si>
  <si>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</si>
  <si>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</si>
  <si>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</si>
  <si>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</si>
  <si>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</si>
  <si>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</si>
  <si>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</si>
  <si>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</si>
  <si>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</si>
  <si>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</si>
  <si>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</si>
  <si>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</si>
  <si>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</si>
  <si>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</si>
  <si>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</si>
  <si>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</si>
  <si>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</si>
  <si>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</si>
  <si>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</si>
  <si>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</si>
  <si>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</si>
  <si>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</si>
  <si>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</si>
  <si>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</si>
  <si>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</si>
  <si>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</si>
  <si>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</si>
  <si>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</si>
  <si>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</si>
  <si>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</si>
  <si>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</si>
  <si>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</si>
  <si>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</si>
  <si>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</si>
  <si>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</si>
  <si>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</si>
  <si>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</si>
  <si>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</si>
  <si>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</si>
  <si>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</si>
  <si>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</si>
  <si>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</si>
  <si>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</si>
  <si>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</si>
  <si>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</si>
  <si>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</si>
  <si>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</si>
  <si>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</si>
  <si>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</si>
  <si>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</si>
  <si>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</si>
  <si>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</si>
  <si>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</si>
  <si>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</si>
  <si>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</si>
  <si>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</si>
  <si>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</si>
  <si>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</si>
  <si>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</si>
  <si>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</si>
  <si>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</si>
  <si>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</si>
  <si>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</si>
  <si>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</si>
  <si>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</si>
  <si>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</si>
  <si>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</si>
  <si>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</si>
  <si>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</si>
  <si>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</si>
  <si>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</si>
  <si>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</si>
  <si>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</si>
  <si>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</si>
  <si>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</si>
  <si>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</si>
  <si>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</si>
  <si>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</si>
  <si>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</si>
  <si>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</si>
  <si>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</si>
  <si>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</si>
  <si>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</si>
  <si>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</si>
  <si>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</si>
  <si>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</si>
  <si>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</si>
  <si>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</si>
  <si>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</si>
  <si>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</si>
  <si>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</si>
  <si>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</si>
  <si>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</si>
  <si>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</si>
  <si>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</si>
  <si>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</si>
  <si>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</si>
  <si>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</si>
  <si>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</si>
  <si>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</si>
  <si>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</si>
  <si>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</si>
  <si>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</si>
  <si>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</si>
  <si>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</si>
  <si>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</si>
  <si>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</si>
  <si>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</si>
  <si>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</si>
  <si>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</si>
  <si>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</si>
  <si>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</si>
  <si>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</si>
  <si>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</si>
  <si>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</si>
  <si>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</si>
  <si>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</si>
  <si>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</si>
  <si>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</si>
  <si>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</si>
  <si>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</si>
  <si>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</si>
  <si>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</si>
  <si>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</si>
  <si>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</si>
  <si>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</si>
  <si>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</si>
  <si>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</si>
  <si>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</si>
  <si>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</si>
  <si>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</si>
  <si>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</si>
  <si>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</si>
  <si>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</si>
  <si>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</si>
  <si>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</si>
  <si>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</si>
  <si>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</si>
  <si>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</si>
  <si>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</si>
  <si>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</si>
  <si>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</si>
  <si>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</si>
  <si>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</si>
  <si>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</si>
  <si>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</si>
  <si>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</si>
  <si>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</si>
  <si>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</si>
  <si>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</si>
  <si>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</si>
  <si>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</si>
  <si>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</si>
  <si>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</si>
  <si>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</si>
  <si>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</si>
  <si>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</si>
  <si>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</si>
  <si>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</si>
  <si>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</si>
  <si>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</si>
  <si>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</si>
  <si>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</si>
  <si>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</si>
  <si>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</si>
  <si>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</si>
  <si>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</si>
  <si>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</si>
  <si>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</si>
  <si>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</si>
  <si>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</si>
  <si>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</si>
  <si>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</si>
  <si>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</si>
  <si>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</si>
  <si>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</si>
  <si>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</si>
  <si>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</si>
  <si>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</si>
  <si>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</si>
  <si>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</si>
  <si>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</si>
  <si>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</si>
  <si>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</si>
  <si>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</si>
  <si>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</si>
  <si>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</si>
  <si>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</si>
  <si>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</si>
  <si>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</si>
  <si>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</si>
  <si>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</si>
  <si>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</si>
  <si>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</si>
  <si>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</si>
  <si>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</si>
  <si>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</si>
  <si>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</si>
  <si>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</si>
  <si>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</si>
  <si>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</si>
  <si>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</si>
  <si>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</si>
  <si>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</si>
  <si>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</si>
  <si>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</si>
  <si>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</si>
  <si>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</si>
  <si>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</si>
  <si>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</si>
  <si>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</si>
  <si>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</si>
  <si>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</si>
  <si>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</si>
  <si>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</si>
  <si>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</si>
  <si>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</si>
  <si>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</si>
  <si>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</si>
  <si>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</si>
  <si>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</si>
  <si>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</si>
  <si>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</si>
  <si>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</si>
  <si>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</si>
  <si>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</si>
  <si>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</si>
  <si>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</si>
  <si>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</si>
  <si>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</si>
  <si>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</si>
  <si>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</si>
  <si>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</si>
  <si>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</si>
  <si>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</si>
  <si>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</si>
  <si>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</si>
  <si>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</si>
  <si>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</si>
  <si>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</si>
  <si>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</si>
  <si>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</si>
  <si>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</si>
  <si>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</si>
  <si>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</si>
  <si>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</si>
  <si>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</si>
  <si>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</si>
  <si>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</si>
  <si>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</si>
  <si>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</si>
  <si>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</si>
  <si>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</si>
  <si>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</si>
  <si>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</si>
  <si>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</si>
  <si>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</si>
  <si>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</si>
  <si>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</si>
  <si>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</si>
  <si>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</si>
  <si>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</si>
  <si>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</si>
  <si>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</si>
  <si>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</si>
  <si>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</si>
  <si>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</si>
  <si>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</si>
  <si>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</si>
  <si>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</si>
  <si>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</si>
  <si>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</si>
  <si>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</si>
  <si>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</si>
  <si>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</si>
  <si>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</si>
  <si>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</si>
  <si>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</si>
  <si>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</si>
  <si>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</si>
  <si>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</si>
  <si>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</si>
  <si>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</si>
  <si>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</si>
  <si>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</si>
  <si>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</si>
  <si>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</si>
  <si>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</si>
  <si>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</si>
  <si>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</si>
  <si>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</si>
  <si>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</si>
  <si>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</si>
  <si>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</si>
  <si>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</si>
  <si>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</si>
  <si>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</si>
  <si>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</si>
  <si>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</si>
  <si>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</si>
  <si>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</si>
  <si>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</si>
  <si>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</si>
  <si>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</si>
  <si>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</si>
  <si>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</si>
  <si>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</si>
  <si>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</si>
  <si>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</si>
  <si>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</si>
  <si>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</si>
  <si>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</si>
  <si>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</si>
  <si>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</si>
  <si>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</si>
  <si>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</si>
  <si>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</si>
  <si>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</si>
  <si>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</si>
  <si>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</si>
  <si>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</si>
  <si>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</si>
  <si>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</si>
  <si>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</si>
  <si>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</si>
  <si>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</si>
  <si>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</si>
  <si>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</si>
  <si>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</si>
  <si>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</si>
  <si>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</si>
  <si>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</si>
  <si>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</si>
  <si>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</si>
  <si>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</si>
  <si>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</si>
  <si>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</si>
  <si>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</si>
  <si>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</si>
  <si>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</si>
  <si>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</si>
  <si>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</si>
  <si>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</si>
  <si>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</si>
  <si>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</si>
  <si>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</si>
  <si>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</si>
  <si>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</si>
  <si>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</si>
  <si>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</si>
  <si>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</si>
  <si>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</si>
  <si>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</si>
  <si>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</si>
  <si>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</si>
  <si>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</si>
  <si>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</si>
  <si>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</si>
  <si>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</si>
  <si>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</si>
  <si>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</si>
  <si>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</si>
  <si>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</si>
  <si>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</si>
  <si>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</si>
  <si>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</si>
  <si>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</si>
  <si>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</si>
  <si>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</si>
  <si>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</si>
  <si>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</si>
  <si>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</si>
  <si>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</si>
  <si>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</si>
  <si>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</si>
  <si>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</si>
  <si>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</si>
  <si>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</si>
  <si>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</si>
  <si>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</si>
  <si>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</si>
  <si>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</si>
  <si>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</si>
  <si>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</si>
  <si>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</si>
  <si>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</si>
  <si>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</si>
  <si>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</si>
  <si>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</si>
  <si>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</si>
  <si>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</si>
  <si>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</si>
  <si>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</si>
  <si>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</si>
  <si>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</si>
  <si>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</si>
  <si>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</si>
  <si>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</si>
  <si>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</si>
  <si>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</si>
  <si>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</si>
  <si>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</si>
  <si>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</si>
  <si>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</si>
  <si>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</si>
  <si>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</si>
  <si>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</si>
  <si>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</si>
  <si>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</si>
  <si>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</si>
  <si>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</si>
  <si>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</si>
  <si>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</si>
  <si>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</si>
  <si>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</si>
  <si>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</si>
  <si>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</si>
  <si>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</si>
  <si>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</si>
  <si>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</si>
  <si>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</si>
  <si>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</si>
  <si>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</si>
  <si>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</si>
  <si>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</si>
  <si>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</si>
  <si>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</si>
  <si>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</si>
  <si>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</si>
  <si>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</si>
  <si>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</si>
  <si>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</si>
  <si>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</si>
  <si>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</si>
  <si>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</si>
  <si>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</si>
  <si>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</si>
  <si>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</si>
  <si>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</si>
  <si>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</si>
  <si>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</si>
  <si>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</si>
  <si>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</si>
  <si>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</si>
  <si>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</si>
  <si>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</si>
  <si>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</si>
  <si>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</si>
  <si>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</si>
  <si>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</si>
  <si>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</si>
  <si>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</si>
  <si>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</si>
  <si>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</si>
  <si>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</si>
  <si>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</si>
  <si>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</si>
  <si>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</si>
  <si>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</si>
  <si>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</si>
  <si>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</si>
  <si>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</si>
  <si>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</si>
  <si>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</si>
  <si>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</si>
  <si>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</si>
  <si>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</si>
  <si>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</si>
  <si>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</si>
  <si>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</si>
  <si>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</si>
  <si>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</si>
  <si>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</si>
  <si>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</si>
  <si>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</si>
  <si>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</si>
  <si>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</si>
  <si>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</si>
  <si>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</si>
  <si>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</si>
  <si>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</si>
  <si>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</si>
  <si>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</si>
  <si>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</si>
  <si>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</si>
  <si>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</si>
  <si>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</si>
  <si>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</si>
  <si>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</si>
  <si>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</si>
  <si>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</si>
  <si>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</si>
  <si>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</si>
  <si>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</si>
  <si>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</si>
  <si>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</si>
  <si>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</si>
  <si>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</si>
  <si>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</si>
  <si>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</si>
  <si>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</si>
  <si>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</si>
  <si>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</si>
  <si>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</si>
  <si>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</si>
  <si>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</si>
  <si>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</si>
  <si>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</si>
  <si>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</si>
  <si>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</si>
  <si>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</si>
  <si>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</si>
  <si>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</si>
  <si>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</si>
  <si>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</si>
  <si>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</si>
  <si>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</si>
  <si>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</si>
  <si>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</si>
  <si>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</si>
  <si>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</si>
  <si>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</si>
  <si>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</si>
  <si>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</si>
  <si>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</si>
  <si>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</si>
  <si>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</si>
  <si>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</si>
  <si>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</si>
  <si>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</si>
  <si>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</si>
  <si>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</si>
  <si>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</si>
  <si>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</si>
  <si>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</si>
  <si>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</si>
  <si>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</si>
  <si>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</si>
  <si>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</si>
  <si>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</si>
  <si>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</si>
  <si>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</si>
  <si>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</si>
  <si>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</si>
  <si>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</si>
  <si>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</si>
  <si>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</si>
  <si>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</si>
  <si>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</si>
  <si>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</si>
  <si>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</si>
  <si>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</si>
  <si>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</si>
  <si>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</si>
  <si>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</si>
  <si>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</si>
  <si>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</si>
  <si>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</si>
  <si>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</si>
  <si>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</si>
  <si>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</si>
  <si>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</si>
  <si>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</si>
  <si>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</si>
  <si>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</si>
  <si>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</si>
  <si>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</si>
  <si>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</si>
  <si>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</si>
  <si>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</si>
  <si>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</si>
  <si>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</si>
  <si>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</si>
  <si>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</si>
  <si>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</si>
  <si>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</si>
  <si>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</si>
  <si>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</si>
  <si>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</si>
  <si>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</si>
  <si>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</si>
  <si>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</si>
  <si>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</si>
  <si>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</si>
  <si>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</si>
  <si>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</si>
  <si>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</si>
  <si>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</si>
  <si>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</si>
  <si>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</si>
  <si>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</si>
  <si>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</si>
  <si>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</si>
  <si>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</si>
  <si>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</si>
  <si>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</si>
  <si>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</si>
  <si>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</si>
  <si>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</si>
  <si>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</si>
  <si>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</si>
  <si>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</si>
  <si>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</si>
  <si>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</si>
  <si>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</si>
  <si>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</si>
  <si>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</si>
  <si>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</si>
  <si>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</si>
  <si>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</si>
  <si>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</si>
  <si>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</si>
  <si>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</si>
  <si>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</si>
  <si>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</si>
  <si>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</si>
  <si>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</si>
  <si>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</si>
  <si>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</si>
  <si>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</si>
  <si>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</si>
  <si>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</si>
  <si>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</si>
  <si>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</si>
  <si>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</si>
  <si>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</si>
  <si>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</si>
  <si>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</si>
  <si>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</si>
  <si>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</si>
  <si>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</si>
  <si>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</si>
  <si>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</si>
  <si>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</si>
  <si>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</si>
  <si>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</si>
  <si>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</si>
  <si>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</si>
  <si>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</si>
  <si>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</si>
  <si>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</si>
  <si>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</si>
  <si>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</si>
  <si>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</si>
  <si>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</si>
  <si>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</si>
  <si>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</si>
  <si>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</si>
  <si>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</si>
  <si>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</si>
  <si>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</si>
  <si>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</si>
  <si>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</si>
  <si>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</si>
  <si>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</si>
  <si>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</si>
  <si>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</si>
  <si>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</si>
  <si>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</si>
  <si>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</si>
  <si>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</si>
  <si>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</si>
  <si>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</si>
  <si>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</si>
  <si>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</si>
  <si>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</si>
  <si>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</si>
  <si>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</si>
  <si>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</si>
  <si>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</si>
  <si>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</si>
  <si>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</si>
  <si>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</si>
  <si>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</si>
  <si>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</si>
  <si>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</si>
  <si>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</si>
  <si>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</si>
  <si>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</si>
  <si>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</si>
  <si>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</si>
  <si>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</si>
  <si>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</si>
  <si>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</si>
  <si>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</si>
  <si>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</si>
  <si>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</si>
  <si>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</si>
  <si>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</si>
  <si>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</si>
  <si>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</si>
  <si>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</si>
  <si>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</si>
  <si>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</si>
  <si>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</si>
  <si>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</si>
  <si>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</si>
  <si>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</si>
  <si>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</si>
  <si>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</si>
  <si>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</si>
  <si>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</si>
  <si>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</si>
  <si>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</si>
  <si>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</si>
  <si>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</si>
  <si>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</si>
  <si>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</si>
  <si>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</si>
  <si>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</si>
  <si>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</si>
  <si>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</si>
  <si>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</si>
  <si>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</si>
  <si>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</si>
  <si>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</si>
  <si>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</si>
  <si>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</si>
  <si>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</si>
  <si>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</si>
  <si>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</si>
  <si>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</si>
  <si>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</si>
  <si>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</si>
  <si>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</si>
  <si>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</si>
  <si>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</si>
  <si>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</si>
  <si>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</si>
  <si>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</si>
  <si>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</si>
  <si>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</si>
  <si>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</si>
  <si>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</si>
  <si>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</si>
  <si>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</si>
  <si>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</si>
  <si>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</si>
  <si>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</si>
  <si>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</si>
  <si>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</si>
  <si>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</si>
  <si>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</si>
  <si>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</si>
  <si>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</si>
  <si>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</si>
  <si>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</si>
  <si>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</si>
  <si>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</si>
  <si>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</si>
  <si>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</si>
  <si>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</si>
  <si>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</si>
  <si>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</si>
  <si>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</si>
  <si>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</si>
  <si>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</si>
  <si>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</si>
  <si>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</si>
  <si>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</si>
  <si>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</si>
  <si>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</si>
  <si>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</si>
  <si>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</si>
  <si>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</si>
  <si>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</si>
  <si>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</si>
  <si>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</si>
  <si>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</si>
  <si>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</si>
  <si>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</si>
  <si>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</si>
  <si>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</si>
  <si>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</si>
  <si>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</si>
  <si>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</si>
  <si>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</si>
  <si>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</si>
  <si>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</si>
  <si>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</si>
  <si>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</si>
  <si>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</si>
  <si>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</si>
  <si>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</si>
  <si>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</si>
  <si>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</si>
  <si>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</si>
  <si>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</si>
  <si>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</si>
  <si>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</si>
  <si>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</si>
  <si>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</si>
  <si>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</si>
  <si>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</si>
  <si>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</si>
  <si>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</si>
  <si>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</si>
  <si>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</si>
  <si>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</si>
  <si>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</si>
  <si>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</si>
  <si>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</si>
  <si>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</si>
  <si>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</si>
  <si>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</si>
  <si>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</si>
  <si>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</si>
  <si>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</si>
  <si>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</si>
  <si>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</si>
  <si>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</si>
  <si>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</si>
  <si>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</si>
  <si>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</si>
  <si>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</si>
  <si>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</si>
  <si>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</si>
  <si>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</si>
  <si>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</si>
  <si>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</si>
  <si>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</si>
  <si>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</si>
  <si>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</si>
  <si>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</si>
  <si>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</si>
  <si>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</si>
  <si>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</si>
  <si>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</si>
  <si>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</si>
  <si>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</si>
  <si>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</si>
  <si>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</si>
  <si>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</si>
  <si>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</si>
  <si>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</si>
  <si>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</si>
  <si>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</si>
  <si>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</si>
  <si>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</si>
  <si>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</si>
  <si>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</si>
  <si>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</si>
  <si>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</si>
  <si>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</si>
  <si>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</si>
  <si>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</si>
  <si>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</si>
  <si>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</si>
  <si>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</si>
  <si>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</si>
  <si>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</si>
  <si>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</si>
  <si>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</si>
  <si>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</si>
  <si>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</si>
  <si>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</si>
  <si>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</si>
  <si>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</si>
  <si>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</si>
  <si>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</si>
  <si>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</si>
  <si>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</si>
  <si>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</si>
  <si>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</si>
  <si>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</si>
  <si>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</si>
  <si>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</si>
  <si>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</si>
  <si>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</si>
  <si>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</si>
  <si>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</si>
  <si>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</si>
  <si>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</si>
  <si>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</si>
  <si>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</si>
  <si>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</si>
  <si>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</si>
  <si>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</si>
  <si>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</si>
  <si>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</si>
  <si>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</si>
  <si>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</si>
  <si>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</si>
  <si>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</si>
  <si>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</si>
  <si>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</si>
  <si>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</si>
  <si>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</si>
  <si>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</si>
  <si>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</si>
  <si>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</si>
  <si>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</si>
  <si>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</si>
  <si>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</si>
  <si>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</si>
  <si>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</si>
  <si>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</si>
  <si>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</si>
  <si>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</si>
  <si>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</si>
  <si>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</si>
  <si>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</si>
  <si>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</si>
  <si>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</si>
  <si>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</si>
  <si>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</si>
  <si>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</si>
  <si>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</si>
  <si>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</si>
  <si>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</si>
  <si>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</si>
  <si>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</si>
  <si>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</si>
  <si>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</si>
  <si>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</si>
  <si>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</si>
  <si>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</si>
  <si>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</si>
  <si>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</si>
  <si>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</si>
  <si>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</si>
  <si>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</si>
  <si>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</si>
  <si>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</si>
  <si>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</si>
  <si>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</si>
  <si>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</si>
  <si>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</si>
  <si>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</si>
  <si>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</si>
  <si>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</si>
  <si>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</si>
  <si>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</si>
  <si>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</si>
  <si>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</si>
  <si>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</si>
  <si>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</si>
  <si>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</si>
  <si>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</si>
  <si>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</si>
  <si>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</si>
  <si>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</si>
  <si>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</si>
  <si>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</si>
  <si>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</si>
  <si>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</si>
  <si>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</si>
  <si>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</si>
  <si>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</si>
  <si>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</si>
  <si>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</si>
  <si>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</si>
  <si>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</si>
  <si>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</si>
  <si>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</si>
  <si>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</si>
  <si>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</si>
  <si>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</si>
  <si>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</si>
  <si>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</si>
  <si>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</si>
  <si>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</si>
  <si>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</si>
  <si>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</si>
  <si>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</si>
  <si>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</si>
  <si>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</si>
  <si>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</si>
  <si>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</si>
  <si>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</si>
  <si>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</si>
  <si>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</si>
  <si>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</si>
  <si>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</si>
  <si>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</si>
  <si>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</si>
  <si>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</si>
  <si>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</si>
  <si>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</si>
  <si>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</si>
  <si>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</si>
  <si>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</si>
  <si>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</si>
  <si>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</si>
  <si>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</si>
  <si>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</si>
  <si>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</si>
  <si>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</si>
  <si>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</si>
  <si>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</si>
  <si>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</si>
  <si>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</si>
  <si>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</si>
  <si>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</si>
  <si>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</si>
  <si>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</si>
  <si>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</si>
  <si>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</si>
  <si>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</si>
  <si>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</si>
  <si>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</si>
  <si>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</si>
  <si>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</si>
  <si>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</si>
  <si>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</si>
  <si>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</si>
  <si>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</si>
  <si>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</si>
  <si>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</si>
  <si>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</si>
  <si>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</si>
  <si>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</si>
  <si>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</si>
  <si>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</si>
  <si>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</si>
  <si>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</si>
  <si>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</si>
  <si>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</si>
  <si>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</si>
  <si>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</si>
  <si>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</si>
  <si>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</si>
  <si>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</si>
  <si>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</si>
  <si>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</si>
  <si>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</si>
  <si>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</si>
  <si>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</si>
  <si>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</si>
  <si>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</si>
  <si>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</si>
  <si>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</si>
  <si>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</si>
  <si>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</si>
  <si>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</si>
  <si>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</si>
  <si>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</si>
  <si>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</si>
  <si>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</si>
  <si>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</si>
  <si>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</si>
  <si>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</si>
  <si>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</si>
  <si>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</si>
  <si>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</si>
  <si>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</si>
  <si>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</si>
  <si>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</si>
  <si>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</si>
  <si>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</si>
  <si>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</si>
  <si>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</si>
  <si>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</si>
  <si>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</si>
  <si>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</si>
  <si>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</si>
  <si>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</si>
  <si>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</si>
  <si>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</si>
  <si>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</si>
  <si>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</si>
  <si>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</si>
  <si>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</si>
  <si>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</si>
  <si>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</si>
  <si>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</si>
  <si>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</si>
  <si>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</si>
  <si>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</si>
  <si>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</si>
  <si>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</si>
  <si>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</si>
  <si>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</si>
  <si>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</si>
  <si>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</si>
  <si>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</si>
  <si>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</si>
  <si>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</si>
  <si>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</si>
  <si>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</si>
  <si>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</si>
  <si>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</si>
  <si>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</si>
  <si>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</si>
  <si>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</si>
  <si>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</si>
  <si>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</si>
  <si>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</si>
  <si>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</si>
  <si>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</si>
  <si>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</si>
  <si>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</si>
  <si>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</si>
  <si>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</si>
  <si>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</si>
  <si>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</si>
  <si>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</si>
  <si>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</si>
  <si>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</si>
  <si>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</si>
  <si>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</si>
  <si>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</si>
  <si>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</si>
  <si>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</si>
  <si>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</si>
  <si>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</si>
  <si>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</si>
  <si>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</si>
  <si>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</si>
  <si>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</si>
  <si>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</si>
  <si>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</si>
  <si>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</si>
  <si>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</si>
  <si>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</si>
  <si>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</si>
  <si>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</si>
  <si>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</si>
  <si>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</si>
  <si>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</si>
  <si>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</si>
  <si>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</si>
  <si>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</si>
  <si>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</si>
  <si>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</si>
  <si>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</si>
  <si>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</si>
  <si>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</si>
  <si>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</si>
  <si>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</si>
  <si>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</si>
  <si>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</si>
  <si>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</si>
  <si>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</si>
  <si>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</si>
  <si>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</si>
  <si>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</si>
  <si>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</si>
  <si>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</si>
  <si>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</si>
  <si>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</si>
  <si>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</si>
  <si>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</si>
  <si>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</si>
  <si>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</si>
  <si>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</si>
  <si>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</si>
  <si>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</si>
  <si>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</si>
  <si>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</si>
  <si>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</si>
  <si>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</si>
  <si>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</si>
  <si>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</si>
  <si>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</si>
  <si>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</si>
  <si>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</si>
  <si>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</si>
  <si>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</si>
  <si>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</si>
  <si>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</si>
  <si>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</si>
  <si>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</si>
  <si>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</si>
  <si>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</si>
  <si>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</si>
  <si>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</si>
  <si>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</si>
  <si>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</si>
  <si>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</si>
  <si>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</si>
  <si>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</si>
  <si>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</si>
  <si>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</si>
  <si>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</si>
  <si>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</si>
  <si>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</si>
  <si>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</si>
  <si>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</si>
  <si>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</si>
  <si>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</si>
  <si>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</si>
  <si>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</si>
  <si>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</si>
  <si>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</si>
  <si>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</si>
  <si>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</si>
  <si>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</si>
  <si>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</si>
  <si>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</si>
  <si>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</si>
  <si>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</si>
  <si>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</si>
  <si>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</si>
  <si>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</si>
  <si>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</si>
  <si>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</si>
  <si>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</si>
  <si>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</si>
  <si>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</si>
  <si>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</si>
  <si>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</si>
  <si>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</si>
  <si>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</si>
  <si>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</si>
  <si>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</si>
  <si>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</si>
  <si>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</si>
  <si>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</si>
  <si>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</si>
  <si>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</si>
  <si>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</si>
  <si>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</si>
  <si>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</si>
  <si>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</si>
  <si>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</si>
  <si>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</si>
  <si>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</si>
  <si>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</si>
  <si>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</si>
  <si>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</si>
  <si>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</si>
  <si>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</si>
  <si>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</si>
  <si>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</si>
  <si>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</si>
  <si>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</si>
  <si>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</si>
  <si>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</si>
  <si>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</si>
  <si>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</si>
  <si>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</si>
  <si>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</si>
  <si>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</si>
  <si>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</si>
  <si>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</si>
  <si>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</si>
  <si>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</si>
  <si>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</si>
  <si>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</si>
  <si>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</si>
  <si>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</si>
  <si>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</si>
  <si>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</si>
  <si>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</si>
  <si>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</si>
  <si>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</si>
  <si>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</si>
  <si>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</si>
  <si>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</si>
  <si>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</si>
  <si>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</si>
  <si>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</si>
  <si>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</si>
  <si>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</si>
  <si>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</si>
  <si>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</si>
  <si>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</si>
  <si>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</si>
  <si>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</si>
  <si>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</si>
  <si>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</si>
  <si>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</si>
  <si>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</si>
  <si>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</si>
  <si>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</si>
  <si>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</si>
  <si>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</si>
  <si>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</si>
  <si>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</si>
  <si>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</si>
  <si>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</si>
  <si>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</si>
  <si>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</si>
  <si>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</si>
  <si>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</si>
  <si>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</si>
  <si>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</si>
  <si>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</si>
  <si>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</si>
  <si>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</si>
  <si>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</si>
  <si>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</si>
  <si>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</si>
  <si>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</si>
  <si>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</si>
  <si>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</si>
  <si>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</si>
  <si>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</si>
  <si>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</si>
  <si>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</si>
  <si>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</si>
  <si>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</si>
  <si>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</si>
  <si>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</si>
  <si>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</si>
  <si>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</si>
  <si>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</si>
  <si>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</si>
  <si>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</si>
  <si>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</si>
  <si>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</si>
  <si>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</si>
  <si>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</si>
  <si>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</si>
  <si>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</si>
  <si>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</si>
  <si>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</si>
  <si>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</si>
  <si>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</si>
  <si>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</si>
  <si>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</si>
  <si>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</si>
  <si>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</si>
  <si>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</si>
  <si>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</si>
  <si>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</si>
  <si>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</si>
  <si>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</si>
  <si>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</si>
  <si>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</si>
  <si>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</si>
  <si>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</si>
  <si>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</si>
  <si>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</si>
  <si>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</si>
  <si>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</si>
  <si>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</si>
  <si>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</si>
  <si>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</si>
  <si>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</si>
  <si>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</si>
  <si>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</si>
  <si>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</si>
  <si>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</si>
  <si>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</si>
  <si>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</si>
  <si>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</si>
  <si>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</si>
  <si>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</si>
  <si>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</si>
  <si>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</si>
  <si>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</si>
  <si>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</si>
  <si>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</si>
  <si>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</si>
  <si>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</si>
  <si>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</si>
  <si>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</si>
  <si>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</si>
  <si>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</si>
  <si>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</si>
  <si>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</si>
  <si>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</si>
  <si>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</si>
  <si>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</si>
  <si>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</si>
  <si>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</si>
  <si>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</si>
  <si>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</si>
  <si>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</si>
  <si>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</si>
  <si>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</si>
  <si>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</si>
  <si>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</si>
  <si>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</si>
  <si>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</si>
  <si>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</si>
  <si>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</si>
  <si>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</si>
  <si>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</si>
  <si>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</si>
  <si>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</si>
  <si>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</si>
  <si>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</si>
  <si>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</si>
  <si>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</si>
  <si>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</si>
  <si>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</si>
  <si>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</si>
  <si>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</si>
  <si>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</si>
  <si>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</si>
  <si>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</si>
  <si>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</si>
  <si>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</si>
  <si>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</si>
  <si>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</si>
  <si>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</si>
  <si>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</si>
  <si>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</si>
  <si>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</si>
  <si>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</si>
  <si>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</si>
  <si>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</si>
  <si>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</si>
  <si>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</si>
  <si>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</si>
  <si>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</si>
  <si>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</si>
  <si>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</si>
  <si>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</si>
  <si>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</si>
  <si>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</si>
  <si>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</si>
  <si>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</si>
  <si>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</si>
  <si>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</si>
  <si>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</si>
  <si>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</si>
  <si>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</si>
  <si>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</si>
  <si>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</si>
  <si>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</si>
  <si>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</si>
  <si>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</si>
  <si>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</si>
  <si>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</si>
  <si>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</si>
  <si>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</si>
  <si>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</si>
  <si>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</si>
  <si>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</si>
  <si>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</si>
  <si>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</si>
  <si>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</si>
  <si>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</si>
  <si>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</si>
  <si>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</si>
  <si>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</si>
  <si>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</si>
  <si>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</si>
  <si>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</si>
  <si>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</si>
  <si>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</si>
  <si>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</si>
  <si>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</si>
  <si>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</si>
  <si>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</si>
  <si>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</si>
  <si>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</si>
  <si>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</si>
  <si>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</si>
  <si>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</si>
  <si>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</si>
  <si>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</si>
  <si>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</si>
  <si>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</si>
  <si>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</si>
  <si>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</si>
  <si>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</si>
  <si>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</si>
  <si>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</si>
  <si>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</si>
  <si>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</si>
  <si>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</si>
  <si>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</si>
  <si>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</si>
  <si>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</si>
  <si>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</si>
  <si>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</si>
  <si>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</si>
  <si>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</si>
  <si>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</si>
  <si>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</si>
  <si>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</si>
  <si>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</si>
  <si>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</si>
  <si>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</si>
  <si>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</si>
  <si>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</si>
  <si>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</si>
  <si>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</si>
  <si>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</si>
  <si>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</si>
  <si>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</si>
  <si>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</si>
  <si>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</si>
  <si>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</si>
  <si>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</si>
  <si>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</si>
  <si>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</si>
  <si>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</si>
  <si>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</si>
  <si>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</si>
  <si>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</si>
  <si>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</si>
  <si>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</si>
  <si>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</si>
  <si>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</si>
  <si>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</si>
  <si>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</si>
  <si>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</si>
  <si>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</si>
  <si>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</si>
  <si>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</si>
  <si>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</si>
  <si>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</si>
  <si>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</si>
  <si>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</si>
  <si>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</si>
  <si>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</si>
  <si>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</si>
  <si>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</si>
  <si>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</si>
  <si>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</si>
  <si>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</si>
  <si>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</si>
  <si>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</si>
  <si>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</si>
  <si>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</si>
  <si>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</si>
  <si>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</si>
  <si>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</si>
  <si>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</si>
  <si>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</si>
  <si>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</si>
  <si>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</si>
  <si>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</si>
  <si>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</si>
  <si>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</si>
  <si>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</si>
  <si>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</si>
  <si>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</si>
  <si>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</si>
  <si>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</si>
  <si>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</si>
  <si>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</si>
  <si>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</si>
  <si>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</si>
  <si>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</si>
  <si>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</si>
  <si>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</si>
  <si>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</si>
  <si>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</si>
  <si>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</si>
  <si>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</si>
  <si>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</si>
  <si>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</si>
  <si>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</si>
  <si>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</si>
  <si>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</si>
  <si>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</si>
  <si>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</si>
  <si>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</si>
  <si>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</si>
  <si>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</si>
  <si>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</si>
  <si>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</si>
  <si>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</si>
  <si>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</si>
  <si>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</si>
  <si>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</si>
  <si>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</si>
  <si>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</si>
  <si>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</si>
  <si>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</si>
  <si>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</si>
  <si>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</si>
  <si>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</si>
  <si>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</si>
  <si>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</si>
  <si>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</si>
  <si>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</si>
  <si>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</si>
  <si>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</si>
  <si>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</si>
  <si>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</si>
  <si>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</si>
  <si>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</si>
  <si>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</si>
  <si>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</si>
  <si>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</si>
  <si>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</si>
  <si>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</si>
  <si>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</si>
  <si>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</si>
  <si>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</si>
  <si>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</si>
  <si>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</si>
  <si>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</si>
  <si>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</si>
  <si>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</si>
  <si>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</si>
  <si>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</si>
  <si>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</si>
  <si>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</si>
  <si>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</si>
  <si>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</si>
  <si>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</si>
  <si>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</si>
  <si>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</si>
  <si>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</si>
  <si>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</si>
  <si>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</si>
  <si>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</si>
  <si>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</si>
  <si>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</si>
  <si>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</si>
  <si>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</si>
  <si>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</si>
  <si>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</si>
  <si>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</si>
  <si>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</si>
  <si>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</si>
  <si>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</si>
  <si>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</si>
  <si>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</si>
  <si>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</si>
  <si>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</si>
  <si>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</si>
  <si>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</si>
  <si>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</si>
  <si>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</si>
  <si>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</si>
  <si>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</si>
  <si>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</si>
  <si>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</si>
  <si>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</si>
  <si>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</si>
  <si>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</si>
  <si>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</si>
  <si>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</si>
  <si>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</si>
  <si>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</si>
  <si>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</si>
  <si>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</si>
  <si>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</si>
  <si>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</si>
  <si>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</si>
  <si>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</si>
  <si>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</si>
  <si>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</si>
  <si>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</si>
  <si>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</si>
  <si>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</si>
  <si>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</si>
  <si>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</si>
  <si>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</si>
  <si>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</si>
  <si>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</si>
  <si>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</si>
  <si>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</si>
  <si>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</si>
  <si>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</si>
  <si>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</si>
  <si>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</si>
  <si>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</si>
  <si>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</si>
  <si>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</si>
  <si>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</si>
  <si>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</si>
  <si>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</si>
  <si>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</si>
  <si>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</si>
  <si>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</si>
  <si>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</si>
  <si>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</si>
  <si>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</si>
  <si>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</si>
  <si>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</si>
  <si>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</si>
  <si>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</si>
  <si>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</si>
  <si>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</si>
  <si>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</si>
  <si>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</si>
  <si>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</si>
  <si>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</si>
  <si>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</si>
  <si>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</si>
  <si>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</si>
  <si>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</si>
  <si>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</si>
  <si>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</si>
  <si>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</si>
  <si>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</si>
  <si>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</si>
  <si>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</si>
  <si>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</si>
  <si>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</si>
  <si>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</si>
  <si>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</si>
  <si>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</si>
  <si>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</si>
  <si>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</si>
  <si>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</si>
  <si>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</si>
  <si>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</si>
  <si>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</si>
  <si>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</si>
  <si>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</si>
  <si>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</si>
  <si>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</si>
  <si>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</si>
  <si>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</si>
  <si>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</si>
  <si>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</si>
  <si>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</si>
  <si>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</si>
  <si>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</si>
  <si>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</si>
  <si>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</si>
  <si>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</si>
  <si>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</si>
  <si>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</si>
  <si>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</si>
  <si>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</si>
  <si>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</si>
  <si>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</si>
  <si>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</si>
  <si>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</si>
  <si>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</si>
  <si>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</si>
  <si>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</si>
  <si>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</si>
  <si>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</si>
  <si>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</si>
  <si>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</si>
  <si>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</si>
  <si>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</si>
  <si>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</si>
  <si>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</si>
  <si>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</si>
  <si>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</si>
  <si>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</si>
  <si>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</si>
  <si>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</si>
  <si>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</si>
  <si>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</si>
  <si>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</si>
  <si>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</si>
  <si>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</si>
  <si>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</si>
  <si>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</si>
  <si>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</si>
  <si>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</si>
  <si>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</si>
  <si>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</si>
  <si>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</si>
  <si>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</si>
  <si>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</si>
  <si>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</si>
  <si>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</si>
  <si>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</si>
  <si>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</si>
  <si>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</si>
  <si>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</si>
  <si>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</si>
  <si>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</si>
  <si>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</si>
  <si>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</si>
  <si>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</si>
  <si>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</si>
  <si>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</si>
  <si>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</si>
  <si>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</si>
  <si>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</si>
  <si>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</si>
  <si>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</si>
  <si>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</si>
  <si>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</si>
  <si>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</si>
  <si>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</si>
  <si>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</si>
  <si>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</si>
  <si>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</si>
  <si>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</si>
  <si>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</si>
  <si>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</si>
  <si>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</si>
  <si>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</si>
  <si>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</si>
  <si>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</si>
  <si>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</si>
  <si>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</si>
  <si>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</si>
  <si>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</si>
  <si>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</si>
  <si>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</si>
  <si>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</si>
  <si>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</si>
  <si>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</si>
  <si>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</si>
  <si>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</si>
  <si>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</si>
  <si>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</si>
  <si>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</si>
  <si>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</si>
  <si>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</si>
  <si>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</si>
  <si>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</si>
  <si>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</si>
  <si>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</si>
  <si>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</si>
  <si>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</si>
  <si>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</si>
  <si>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</si>
  <si>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</si>
  <si>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</si>
  <si>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</si>
  <si>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</si>
  <si>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</si>
  <si>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</si>
  <si>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</si>
  <si>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</si>
  <si>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</si>
  <si>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</si>
  <si>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</si>
  <si>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</si>
  <si>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</si>
  <si>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</si>
  <si>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</si>
  <si>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</si>
  <si>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</si>
  <si>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</si>
  <si>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</si>
  <si>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</si>
  <si>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</si>
  <si>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</si>
  <si>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</si>
  <si>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</si>
  <si>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</si>
  <si>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</si>
  <si>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</si>
  <si>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</si>
  <si>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</si>
  <si>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</si>
  <si>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</si>
  <si>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</si>
  <si>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</si>
  <si>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</si>
  <si>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</si>
  <si>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</si>
  <si>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</si>
  <si>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</si>
  <si>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</si>
  <si>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</si>
  <si>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</si>
  <si>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</si>
  <si>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</si>
  <si>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</si>
  <si>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</si>
  <si>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</si>
  <si>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</si>
  <si>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</si>
  <si>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</si>
  <si>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</si>
  <si>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</si>
  <si>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</si>
  <si>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</si>
  <si>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</si>
  <si>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</si>
  <si>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</si>
  <si>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</si>
  <si>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</si>
  <si>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</si>
  <si>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</si>
  <si>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</si>
  <si>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</si>
  <si>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</si>
  <si>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</si>
  <si>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</si>
  <si>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</si>
  <si>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</si>
  <si>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</si>
  <si>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</si>
  <si>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</si>
  <si>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</si>
  <si>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</si>
  <si>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</si>
  <si>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</si>
  <si>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</si>
  <si>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</si>
  <si>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</si>
  <si>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</si>
  <si>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</si>
  <si>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</si>
  <si>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</si>
  <si>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</si>
  <si>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</si>
  <si>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</si>
  <si>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</si>
  <si>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</si>
  <si>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</si>
  <si>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</si>
  <si>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</si>
  <si>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</si>
  <si>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</si>
  <si>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</si>
  <si>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</si>
  <si>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</si>
  <si>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</si>
  <si>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</si>
  <si>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</si>
  <si>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</si>
  <si>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</si>
  <si>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</si>
  <si>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</si>
  <si>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</si>
  <si>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</si>
  <si>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</si>
  <si>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</si>
  <si>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</si>
  <si>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</si>
  <si>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</si>
  <si>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</si>
  <si>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</si>
  <si>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</si>
  <si>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</si>
  <si>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</si>
  <si>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</si>
  <si>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</si>
  <si>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</si>
  <si>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</si>
  <si>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</si>
  <si>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</si>
  <si>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</si>
  <si>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</si>
  <si>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</si>
  <si>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</si>
  <si>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</si>
  <si>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</si>
  <si>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</si>
  <si>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</si>
  <si>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</si>
  <si>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</si>
  <si>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</si>
  <si>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</si>
  <si>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</si>
  <si>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</si>
  <si>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</si>
  <si>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</si>
  <si>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</si>
  <si>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</si>
  <si>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</si>
  <si>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</si>
  <si>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</si>
  <si>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</si>
  <si>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</si>
  <si>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</si>
  <si>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</si>
  <si>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</si>
  <si>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</si>
  <si>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</si>
  <si>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</si>
  <si>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</si>
  <si>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</si>
  <si>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</si>
  <si>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</si>
  <si>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</si>
  <si>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</si>
  <si>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</si>
  <si>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</si>
  <si>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</si>
  <si>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</si>
  <si>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</si>
  <si>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</si>
  <si>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</si>
  <si>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</si>
  <si>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</si>
  <si>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</si>
  <si>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</si>
  <si>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</si>
  <si>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</si>
  <si>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</si>
  <si>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</si>
  <si>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</si>
  <si>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</si>
  <si>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</si>
  <si>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</si>
  <si>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</si>
  <si>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</si>
  <si>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</si>
  <si>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</si>
  <si>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</si>
  <si>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</si>
  <si>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</si>
  <si>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</si>
  <si>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</si>
  <si>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</si>
  <si>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</si>
  <si>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</si>
  <si>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</si>
  <si>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</si>
  <si>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</si>
  <si>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</si>
  <si>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</si>
  <si>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</si>
  <si>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</si>
  <si>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</si>
  <si>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</si>
  <si>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</si>
  <si>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</si>
  <si>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</si>
  <si>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</si>
  <si>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</si>
  <si>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</si>
  <si>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</si>
  <si>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</si>
  <si>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</si>
  <si>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</si>
  <si>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</si>
  <si>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</si>
  <si>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</si>
  <si>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</si>
  <si>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</si>
  <si>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</si>
  <si>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</si>
  <si>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</si>
  <si>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</si>
  <si>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</si>
  <si>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</si>
  <si>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</si>
  <si>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</si>
  <si>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</si>
  <si>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</si>
  <si>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</si>
  <si>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</si>
  <si>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</si>
  <si>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</si>
  <si>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</si>
  <si>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</si>
  <si>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</si>
  <si>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</si>
  <si>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</si>
  <si>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</si>
  <si>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</si>
  <si>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</si>
  <si>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</si>
  <si>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</si>
  <si>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</si>
  <si>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</si>
  <si>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</si>
  <si>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</si>
  <si>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</si>
  <si>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</si>
  <si>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</si>
  <si>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</si>
  <si>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</si>
  <si>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</si>
  <si>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</si>
  <si>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</si>
  <si>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</si>
  <si>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</si>
  <si>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</si>
  <si>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</si>
  <si>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</si>
  <si>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</si>
  <si>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</si>
  <si>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</si>
  <si>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</si>
  <si>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</si>
  <si>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</si>
  <si>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</si>
  <si>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</si>
  <si>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</si>
  <si>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</si>
  <si>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</si>
  <si>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</si>
  <si>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</si>
  <si>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</si>
  <si>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</si>
  <si>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</si>
  <si>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</si>
  <si>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</si>
  <si>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</si>
  <si>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</si>
  <si>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</si>
  <si>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</si>
  <si>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</si>
  <si>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</si>
  <si>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</si>
  <si>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</si>
  <si>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</si>
  <si>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</si>
  <si>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</si>
  <si>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</si>
  <si>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</si>
  <si>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</si>
  <si>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</si>
  <si>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</si>
  <si>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</si>
  <si>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</si>
  <si>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</si>
  <si>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</si>
  <si>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</si>
  <si>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</si>
  <si>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</si>
  <si>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</si>
  <si>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</si>
  <si>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</si>
  <si>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</si>
  <si>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</si>
  <si>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</si>
  <si>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</si>
  <si>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</si>
  <si>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</si>
  <si>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</si>
  <si>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</si>
  <si>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</si>
  <si>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</si>
  <si>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</si>
  <si>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</si>
  <si>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</si>
  <si>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</si>
  <si>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</si>
  <si>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</si>
  <si>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</si>
  <si>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</si>
  <si>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</si>
  <si>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</si>
  <si>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</si>
  <si>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</si>
  <si>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</si>
  <si>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</si>
  <si>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</si>
  <si>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</si>
  <si>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</si>
  <si>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</si>
  <si>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</si>
  <si>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</si>
  <si>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</si>
  <si>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</si>
  <si>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</si>
  <si>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</si>
  <si>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</si>
  <si>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</si>
  <si>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</si>
  <si>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</si>
  <si>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</si>
  <si>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</si>
  <si>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</si>
  <si>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</si>
  <si>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</si>
  <si>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</si>
  <si>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</si>
  <si>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</si>
  <si>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</si>
  <si>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</si>
  <si>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</si>
  <si>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</si>
  <si>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</si>
  <si>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</si>
  <si>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</si>
  <si>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</si>
  <si>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</si>
  <si>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</si>
  <si>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</si>
  <si>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</si>
  <si>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</si>
  <si>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</si>
  <si>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</si>
  <si>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</si>
  <si>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</si>
  <si>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</si>
  <si>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</si>
  <si>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</si>
  <si>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</si>
  <si>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</si>
  <si>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</si>
  <si>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</si>
  <si>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</si>
  <si>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</si>
  <si>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</si>
  <si>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</si>
  <si>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</si>
  <si>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</si>
  <si>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</si>
  <si>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</si>
  <si>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</si>
  <si>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</si>
  <si>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</si>
  <si>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</si>
  <si>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</si>
  <si>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</si>
  <si>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</si>
  <si>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</si>
  <si>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</si>
  <si>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</si>
  <si>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</si>
  <si>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</si>
  <si>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</si>
  <si>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</si>
  <si>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</si>
  <si>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</si>
  <si>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</si>
  <si>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</si>
  <si>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</si>
  <si>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</si>
  <si>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</si>
  <si>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</si>
  <si>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</si>
  <si>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</si>
  <si>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</si>
  <si>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</si>
  <si>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</si>
  <si>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</si>
  <si>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</si>
  <si>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</si>
  <si>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</si>
  <si>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</si>
  <si>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</si>
  <si>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</si>
  <si>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</si>
  <si>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</si>
  <si>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</si>
  <si>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</si>
  <si>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</si>
  <si>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</si>
  <si>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</si>
  <si>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</si>
  <si>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</si>
  <si>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</si>
  <si>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</si>
  <si>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</si>
  <si>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</si>
  <si>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</si>
  <si>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</si>
  <si>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</si>
  <si>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</si>
  <si>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</si>
  <si>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</si>
  <si>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</si>
  <si>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</si>
  <si>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</si>
  <si>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</si>
  <si>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</si>
  <si>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</si>
  <si>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</si>
  <si>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</si>
  <si>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</si>
  <si>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</si>
  <si>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</si>
  <si>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</si>
  <si>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</si>
  <si>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</si>
  <si>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</si>
  <si>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</si>
  <si>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</si>
  <si>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</si>
  <si>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</si>
  <si>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</si>
  <si>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</si>
  <si>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</si>
  <si>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</si>
  <si>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</si>
  <si>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</si>
  <si>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</si>
  <si>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</si>
  <si>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</si>
  <si>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</si>
  <si>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</si>
  <si>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</si>
  <si>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</si>
  <si>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</si>
  <si>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</si>
  <si>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</si>
  <si>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</si>
  <si>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</si>
  <si>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</si>
  <si>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</si>
  <si>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</si>
  <si>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</si>
  <si>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</si>
  <si>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</si>
  <si>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</si>
  <si>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</si>
  <si>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</si>
  <si>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</si>
  <si>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</si>
  <si>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</si>
  <si>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</si>
  <si>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</si>
  <si>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</si>
  <si>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</si>
  <si>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</si>
  <si>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</si>
  <si>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</si>
  <si>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</si>
  <si>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</si>
  <si>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</si>
  <si>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</si>
  <si>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</si>
  <si>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</si>
  <si>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</si>
  <si>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</si>
  <si>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</si>
  <si>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</si>
  <si>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</si>
  <si>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</si>
  <si>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</si>
  <si>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</si>
  <si>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</si>
  <si>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</si>
  <si>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</si>
  <si>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</si>
  <si>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</si>
  <si>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</si>
  <si>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</si>
  <si>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</si>
  <si>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</si>
  <si>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</si>
  <si>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</si>
  <si>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</si>
  <si>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</si>
  <si>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</si>
  <si>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</si>
  <si>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</si>
  <si>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</si>
  <si>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</si>
  <si>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</si>
  <si>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</si>
  <si>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</si>
  <si>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</si>
  <si>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</si>
  <si>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</si>
  <si>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</si>
  <si>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</si>
  <si>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</si>
  <si>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</si>
  <si>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</si>
  <si>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</si>
  <si>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</si>
  <si>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</si>
  <si>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</si>
  <si>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</si>
  <si>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</si>
  <si>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</si>
  <si>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</si>
  <si>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</si>
  <si>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</si>
  <si>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</si>
  <si>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</si>
  <si>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</si>
  <si>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</si>
  <si>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</si>
  <si>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</si>
  <si>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</si>
  <si>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</si>
  <si>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</si>
  <si>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</si>
  <si>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</si>
  <si>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</si>
  <si>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</si>
  <si>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</si>
  <si>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</si>
  <si>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</si>
  <si>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</si>
  <si>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</si>
  <si>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</si>
  <si>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</si>
  <si>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</si>
  <si>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</si>
  <si>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</si>
  <si>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</si>
  <si>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</si>
  <si>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</si>
  <si>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</si>
  <si>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</si>
  <si>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</si>
  <si>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</si>
  <si>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</si>
  <si>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</si>
  <si>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</si>
  <si>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</si>
  <si>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</si>
  <si>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</si>
  <si>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</si>
  <si>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</si>
  <si>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</si>
  <si>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</si>
  <si>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</si>
  <si>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</si>
  <si>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</si>
  <si>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</si>
  <si>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</si>
  <si>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</si>
  <si>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</si>
  <si>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</si>
  <si>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</si>
  <si>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</si>
  <si>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</si>
  <si>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</si>
  <si>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</si>
  <si>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</si>
  <si>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</si>
  <si>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</si>
  <si>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</si>
  <si>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</si>
  <si>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</si>
  <si>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</si>
  <si>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</si>
  <si>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</si>
  <si>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</si>
  <si>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</si>
  <si>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</si>
  <si>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</si>
  <si>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</si>
  <si>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</si>
  <si>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</si>
  <si>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</si>
  <si>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</si>
  <si>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</si>
  <si>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</si>
  <si>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</si>
  <si>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</si>
  <si>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</si>
  <si>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</si>
  <si>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</si>
  <si>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</si>
  <si>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</si>
  <si>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</si>
  <si>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</si>
  <si>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</si>
  <si>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</si>
  <si>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</si>
  <si>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</si>
  <si>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</si>
  <si>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</si>
  <si>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</si>
  <si>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</si>
  <si>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</si>
  <si>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</si>
  <si>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</si>
  <si>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</si>
  <si>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</si>
  <si>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</si>
  <si>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</si>
  <si>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</si>
  <si>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</si>
  <si>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</si>
  <si>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</si>
  <si>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</si>
  <si>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</si>
  <si>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</si>
  <si>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</si>
  <si>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</si>
  <si>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</si>
  <si>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</si>
  <si>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</si>
  <si>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</si>
  <si>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</si>
  <si>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</si>
  <si>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</si>
  <si>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</si>
  <si>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</si>
  <si>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</si>
  <si>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</si>
  <si>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</si>
  <si>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</si>
  <si>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</si>
  <si>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</si>
  <si>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</si>
  <si>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</si>
  <si>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</si>
  <si>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</si>
  <si>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</si>
  <si>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</si>
  <si>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</si>
  <si>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</si>
  <si>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</si>
  <si>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</si>
  <si>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</si>
  <si>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</si>
  <si>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</si>
  <si>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</si>
  <si>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</si>
  <si>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</si>
  <si>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</si>
  <si>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</si>
  <si>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</si>
  <si>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</si>
  <si>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</si>
  <si>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</si>
  <si>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</si>
  <si>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</si>
  <si>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</si>
  <si>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</si>
  <si>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</si>
  <si>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</si>
  <si>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</si>
  <si>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</si>
  <si>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</si>
  <si>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</si>
  <si>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</si>
  <si>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</si>
  <si>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</si>
  <si>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</si>
  <si>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</si>
  <si>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</si>
  <si>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</si>
  <si>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</si>
  <si>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</si>
  <si>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</si>
  <si>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</si>
  <si>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</si>
  <si>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</si>
  <si>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</si>
  <si>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</si>
  <si>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</si>
  <si>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</si>
  <si>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</si>
  <si>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</si>
  <si>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</si>
  <si>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</si>
  <si>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</si>
  <si>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</si>
  <si>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</si>
  <si>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</si>
  <si>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</si>
  <si>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</si>
  <si>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</si>
  <si>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</si>
  <si>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</si>
  <si>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</si>
  <si>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</si>
  <si>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</si>
  <si>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</si>
  <si>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</si>
  <si>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</si>
  <si>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</si>
  <si>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</si>
  <si>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</si>
  <si>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</si>
  <si>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</si>
  <si>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</si>
  <si>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</si>
  <si>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</si>
  <si>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</si>
  <si>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</si>
  <si>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</si>
  <si>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</si>
  <si>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</si>
  <si>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</si>
  <si>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</si>
  <si>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</si>
  <si>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</si>
  <si>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</si>
  <si>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</si>
  <si>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</si>
  <si>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</si>
  <si>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</si>
  <si>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</si>
  <si>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</si>
  <si>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</si>
  <si>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</si>
  <si>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</si>
  <si>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</si>
  <si>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</si>
  <si>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</si>
  <si>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</si>
  <si>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</si>
  <si>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</si>
  <si>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</si>
  <si>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</si>
  <si>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</si>
  <si>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</si>
  <si>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</si>
  <si>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</si>
  <si>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</si>
  <si>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</si>
  <si>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</si>
  <si>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</si>
  <si>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</si>
  <si>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</si>
  <si>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</si>
  <si>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</si>
  <si>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</si>
  <si>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</si>
  <si>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</si>
  <si>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</si>
  <si>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</si>
  <si>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</si>
  <si>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</si>
  <si>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</si>
  <si>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</si>
  <si>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</si>
  <si>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</si>
  <si>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</si>
  <si>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</si>
  <si>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</si>
  <si>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</si>
  <si>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</si>
  <si>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</si>
  <si>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</si>
  <si>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</si>
  <si>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</si>
  <si>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</si>
  <si>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</si>
  <si>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</si>
  <si>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</si>
  <si>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</si>
  <si>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</si>
  <si>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</si>
  <si>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</si>
  <si>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</si>
  <si>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</si>
  <si>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</si>
  <si>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</si>
  <si>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</si>
  <si>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</si>
  <si>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</si>
  <si>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</si>
  <si>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</si>
  <si>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</si>
  <si>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</si>
  <si>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</si>
  <si>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</si>
  <si>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</si>
  <si>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</si>
  <si>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</si>
  <si>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</si>
  <si>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</si>
  <si>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</si>
  <si>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</si>
  <si>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</si>
  <si>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</si>
  <si>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</si>
  <si>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</si>
  <si>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</si>
  <si>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</si>
  <si>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</si>
  <si>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</si>
  <si>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</si>
  <si>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</si>
  <si>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</si>
  <si>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</si>
  <si>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</si>
  <si>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</si>
  <si>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</si>
  <si>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</si>
  <si>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</si>
  <si>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</si>
  <si>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</si>
  <si>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</si>
  <si>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</si>
  <si>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</si>
  <si>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</si>
  <si>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</si>
  <si>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</si>
  <si>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</si>
  <si>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</si>
  <si>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</si>
  <si>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</si>
  <si>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</si>
  <si>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</si>
  <si>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</si>
  <si>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</si>
  <si>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</si>
  <si>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</si>
  <si>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</si>
  <si>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</si>
  <si>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</si>
  <si>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</si>
  <si>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</si>
  <si>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</si>
  <si>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</si>
  <si>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</si>
  <si>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</si>
  <si>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</si>
  <si>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</si>
  <si>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</si>
  <si>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</si>
  <si>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</si>
  <si>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</si>
  <si>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</si>
  <si>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</si>
  <si>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</si>
  <si>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</si>
  <si>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</si>
  <si>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</si>
  <si>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</si>
  <si>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</si>
  <si>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</si>
  <si>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</si>
  <si>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</si>
  <si>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</si>
  <si>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</si>
  <si>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</si>
  <si>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</si>
  <si>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</si>
  <si>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</si>
  <si>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</si>
  <si>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</si>
  <si>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</si>
  <si>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</si>
  <si>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</si>
  <si>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</si>
  <si>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</si>
  <si>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</si>
  <si>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</si>
  <si>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</si>
  <si>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</si>
  <si>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</si>
  <si>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</si>
  <si>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</si>
  <si>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</si>
  <si>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</si>
  <si>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</si>
  <si>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</si>
  <si>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</si>
  <si>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</si>
  <si>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</si>
  <si>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</si>
  <si>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</si>
  <si>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</si>
  <si>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</si>
  <si>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</si>
  <si>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</si>
  <si>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</si>
  <si>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</si>
  <si>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</si>
  <si>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</si>
  <si>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</si>
  <si>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</si>
  <si>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</si>
  <si>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</si>
  <si>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</si>
  <si>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</si>
  <si>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</si>
  <si>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</si>
  <si>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</si>
  <si>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</si>
  <si>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</si>
  <si>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</si>
  <si>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</si>
  <si>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</si>
  <si>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</si>
  <si>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</si>
  <si>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</si>
  <si>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</si>
  <si>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</si>
  <si>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</si>
  <si>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</si>
  <si>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</si>
  <si>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</si>
  <si>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</si>
  <si>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</si>
  <si>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</si>
  <si>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</si>
  <si>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</si>
  <si>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</si>
  <si>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</si>
  <si>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</si>
  <si>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</si>
  <si>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</si>
  <si>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</si>
  <si>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</si>
  <si>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</si>
  <si>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</si>
  <si>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</si>
  <si>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</si>
  <si>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</si>
  <si>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</si>
  <si>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</si>
  <si>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</si>
  <si>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</si>
  <si>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</si>
  <si>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</si>
  <si>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</si>
  <si>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</si>
  <si>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</si>
  <si>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</si>
  <si>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</si>
  <si>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</si>
  <si>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</si>
  <si>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</si>
  <si>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</si>
  <si>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</si>
  <si>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</si>
  <si>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</si>
  <si>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</si>
  <si>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</si>
  <si>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</si>
  <si>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</si>
  <si>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</si>
  <si>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</si>
  <si>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</si>
  <si>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</si>
  <si>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</si>
  <si>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</si>
  <si>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</si>
  <si>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</si>
  <si>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</si>
  <si>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</si>
  <si>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</si>
  <si>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</si>
  <si>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</si>
  <si>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</si>
  <si>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</si>
  <si>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</si>
  <si>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</si>
  <si>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</si>
  <si>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</si>
  <si>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</si>
  <si>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</si>
  <si>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</si>
  <si>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</si>
  <si>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</si>
  <si>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</si>
  <si>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</si>
  <si>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</si>
  <si>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</si>
  <si>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</si>
  <si>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</si>
  <si>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</si>
  <si>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</si>
  <si>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</si>
  <si>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</si>
  <si>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</si>
  <si>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</si>
  <si>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</si>
  <si>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</si>
  <si>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</si>
  <si>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</si>
  <si>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</si>
  <si>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</si>
  <si>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</si>
  <si>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</si>
  <si>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</si>
  <si>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</si>
  <si>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</si>
  <si>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</si>
  <si>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</si>
  <si>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</si>
  <si>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</si>
  <si>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</si>
  <si>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</si>
  <si>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</si>
  <si>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</si>
  <si>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</si>
  <si>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</si>
  <si>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</si>
  <si>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</si>
  <si>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</si>
  <si>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</si>
  <si>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</si>
  <si>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</si>
  <si>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</si>
  <si>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</si>
  <si>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</si>
  <si>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</si>
  <si>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</si>
  <si>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</si>
  <si>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</si>
  <si>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</si>
  <si>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</si>
  <si>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</si>
  <si>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</si>
  <si>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</si>
  <si>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</si>
  <si>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</si>
  <si>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</si>
  <si>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</si>
  <si>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</si>
  <si>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</si>
  <si>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</si>
  <si>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</si>
  <si>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</si>
  <si>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</si>
  <si>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</si>
  <si>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</si>
  <si>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</si>
  <si>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</si>
  <si>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</si>
  <si>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</si>
  <si>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</si>
  <si>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</si>
  <si>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</si>
  <si>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</si>
  <si>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</si>
  <si>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</si>
  <si>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</si>
  <si>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</si>
  <si>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</si>
  <si>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</si>
  <si>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</si>
  <si>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</si>
  <si>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</si>
  <si>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</si>
  <si>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</si>
  <si>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</si>
  <si>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</si>
  <si>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</si>
  <si>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</si>
  <si>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</si>
  <si>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</si>
  <si>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</si>
  <si>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</si>
  <si>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</si>
  <si>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</si>
  <si>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</si>
  <si>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</si>
  <si>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</si>
  <si>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</si>
  <si>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</si>
  <si>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</si>
  <si>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</si>
  <si>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</si>
  <si>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</si>
  <si>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</si>
  <si>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</si>
  <si>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</si>
  <si>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</si>
  <si>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</si>
  <si>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</si>
  <si>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</si>
  <si>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</si>
  <si>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</si>
  <si>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</si>
  <si>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</si>
  <si>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</si>
  <si>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</si>
  <si>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</si>
  <si>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</si>
  <si>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</si>
  <si>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</si>
  <si>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</si>
  <si>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</si>
  <si>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</si>
  <si>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</si>
  <si>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</si>
  <si>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</si>
  <si>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</si>
  <si>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</si>
  <si>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</si>
  <si>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</si>
  <si>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</si>
  <si>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</si>
  <si>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</si>
  <si>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</si>
  <si>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</si>
  <si>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</si>
  <si>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</si>
  <si>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</si>
  <si>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</si>
  <si>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</si>
  <si>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</si>
  <si>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</si>
  <si>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</si>
  <si>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</si>
  <si>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</si>
  <si>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</si>
  <si>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</si>
  <si>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</si>
  <si>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</si>
  <si>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</si>
  <si>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</si>
  <si>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</si>
  <si>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</si>
  <si>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</si>
  <si>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</si>
  <si>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</si>
  <si>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</si>
  <si>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</si>
  <si>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</si>
  <si>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</si>
  <si>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</si>
  <si>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</si>
  <si>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</si>
  <si>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</si>
  <si>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</si>
  <si>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</si>
  <si>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</si>
  <si>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</si>
  <si>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</si>
  <si>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</si>
  <si>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</si>
  <si>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</si>
  <si>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</si>
  <si>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</si>
  <si>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</si>
  <si>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</si>
  <si>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</si>
  <si>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</si>
  <si>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</si>
  <si>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</si>
  <si>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</si>
  <si>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</si>
  <si>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</si>
  <si>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</si>
  <si>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</si>
  <si>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</si>
  <si>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</si>
  <si>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</si>
  <si>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</si>
  <si>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</si>
  <si>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</si>
  <si>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</si>
  <si>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</si>
  <si>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</si>
  <si>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</si>
  <si>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</si>
  <si>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</si>
  <si>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</si>
  <si>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</si>
  <si>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</si>
  <si>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</si>
  <si>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</si>
  <si>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</si>
  <si>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</si>
  <si>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</si>
  <si>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</si>
  <si>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</si>
  <si>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</si>
  <si>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</si>
  <si>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</si>
  <si>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</si>
  <si>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</si>
  <si>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</si>
  <si>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</si>
  <si>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</si>
  <si>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</si>
  <si>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</si>
  <si>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</si>
  <si>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</si>
  <si>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</si>
  <si>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</si>
  <si>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</si>
  <si>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</si>
  <si>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</si>
  <si>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</si>
  <si>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</si>
  <si>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</si>
  <si>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</si>
  <si>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</si>
  <si>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</si>
  <si>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</si>
  <si>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</si>
  <si>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</si>
  <si>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</si>
  <si>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</si>
  <si>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</si>
  <si>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</si>
  <si>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</si>
  <si>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</si>
  <si>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</si>
  <si>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</si>
  <si>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</si>
  <si>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</si>
  <si>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</si>
  <si>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</si>
  <si>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</si>
  <si>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</si>
  <si>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</si>
  <si>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</si>
  <si>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</si>
  <si>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</si>
  <si>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</si>
  <si>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</si>
  <si>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</si>
  <si>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</si>
  <si>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</si>
  <si>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</si>
  <si>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</si>
  <si>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</si>
  <si>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</si>
  <si>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</si>
  <si>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</si>
  <si>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</si>
  <si>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</si>
  <si>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</si>
  <si>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</si>
  <si>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</si>
  <si>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</si>
  <si>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</si>
  <si>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</si>
  <si>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</si>
  <si>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</si>
  <si>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</si>
  <si>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</si>
  <si>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</si>
  <si>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</si>
  <si>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</si>
  <si>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</si>
  <si>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</si>
  <si>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</si>
  <si>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</si>
  <si>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</si>
  <si>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</si>
  <si>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</si>
  <si>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</si>
  <si>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</si>
  <si>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</si>
  <si>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</si>
  <si>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</si>
  <si>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</si>
  <si>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</si>
  <si>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</si>
  <si>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</si>
  <si>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</si>
  <si>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</si>
  <si>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</si>
  <si>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</si>
  <si>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</si>
  <si>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</si>
  <si>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</si>
  <si>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</si>
  <si>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</si>
  <si>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</si>
  <si>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</si>
  <si>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</si>
  <si>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</si>
  <si>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</si>
  <si>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</si>
  <si>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</si>
  <si>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</si>
  <si>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</si>
  <si>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</si>
  <si>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</si>
  <si>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</si>
  <si>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</si>
  <si>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</si>
  <si>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</si>
  <si>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</si>
  <si>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</si>
  <si>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</si>
  <si>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</si>
  <si>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</si>
  <si>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</si>
  <si>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</si>
  <si>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</si>
  <si>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</si>
  <si>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</si>
  <si>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</si>
  <si>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</si>
  <si>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</si>
  <si>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</si>
  <si>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</si>
  <si>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</si>
  <si>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</si>
  <si>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</si>
  <si>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</si>
  <si>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</si>
  <si>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</si>
  <si>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</si>
  <si>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</si>
  <si>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</si>
  <si>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</si>
  <si>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</si>
  <si>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</si>
  <si>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</si>
  <si>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</si>
  <si>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</si>
  <si>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</si>
  <si>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</si>
  <si>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</si>
  <si>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</si>
  <si>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</si>
  <si>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</si>
  <si>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</si>
  <si>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</si>
  <si>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</si>
  <si>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</si>
  <si>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</si>
  <si>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</si>
  <si>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</si>
  <si>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</si>
  <si>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</si>
  <si>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</si>
  <si>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</si>
  <si>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</si>
  <si>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</si>
  <si>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</si>
  <si>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</si>
  <si>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</si>
  <si>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</si>
  <si>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</si>
  <si>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</si>
  <si>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</si>
  <si>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</si>
  <si>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</si>
  <si>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</si>
  <si>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</si>
  <si>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</si>
  <si>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</si>
  <si>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</si>
  <si>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</si>
  <si>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</si>
  <si>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</si>
  <si>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</si>
  <si>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</si>
  <si>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</si>
  <si>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</si>
  <si>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</si>
  <si>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</si>
  <si>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</si>
  <si>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</si>
  <si>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</si>
  <si>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</si>
  <si>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</si>
  <si>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</si>
  <si>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</si>
  <si>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</si>
  <si>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</si>
  <si>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</si>
  <si>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</si>
  <si>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</si>
  <si>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</si>
  <si>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</si>
  <si>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</si>
  <si>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</si>
  <si>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</si>
  <si>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</si>
  <si>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</si>
  <si>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</si>
  <si>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</si>
  <si>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</si>
  <si>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</si>
  <si>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</si>
  <si>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</si>
  <si>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</si>
  <si>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</si>
  <si>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</si>
  <si>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</si>
  <si>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</si>
  <si>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</si>
  <si>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</si>
  <si>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</si>
  <si>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</si>
  <si>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</si>
  <si>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</si>
  <si>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</si>
  <si>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</si>
  <si>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</si>
  <si>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</si>
  <si>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</si>
  <si>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</si>
  <si>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</si>
  <si>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</si>
  <si>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</si>
  <si>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</si>
  <si>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</si>
  <si>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</si>
  <si>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</si>
  <si>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</si>
  <si>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</si>
  <si>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</si>
  <si>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</si>
  <si>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</si>
  <si>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</si>
  <si>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</si>
  <si>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</si>
  <si>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</si>
  <si>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</si>
  <si>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</si>
  <si>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</si>
  <si>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</si>
  <si>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</si>
  <si>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</si>
  <si>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</si>
  <si>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</si>
  <si>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</si>
  <si>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</si>
  <si>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</si>
  <si>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</si>
  <si>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</si>
  <si>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</si>
  <si>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</si>
  <si>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</si>
  <si>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</si>
  <si>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</si>
  <si>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</si>
  <si>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</si>
  <si>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</si>
  <si>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</si>
  <si>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</si>
  <si>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</si>
  <si>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</si>
  <si>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</si>
  <si>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</si>
  <si>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</si>
  <si>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</si>
  <si>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</si>
  <si>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</si>
  <si>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</si>
  <si>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</si>
  <si>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</si>
  <si>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</si>
  <si>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</si>
  <si>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</si>
  <si>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</si>
  <si>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</si>
  <si>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</si>
  <si>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</si>
  <si>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</si>
  <si>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</si>
  <si>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</si>
  <si>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</si>
  <si>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</si>
  <si>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</si>
  <si>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</si>
  <si>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</si>
  <si>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</si>
  <si>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</si>
  <si>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</si>
  <si>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</si>
  <si>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</si>
  <si>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</si>
  <si>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</si>
  <si>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</si>
  <si>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</si>
  <si>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</si>
  <si>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</si>
  <si>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</si>
  <si>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</si>
  <si>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</si>
  <si>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</si>
  <si>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</si>
  <si>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</si>
  <si>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</si>
  <si>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</si>
  <si>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</si>
  <si>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</si>
  <si>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</si>
  <si>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</si>
  <si>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</si>
  <si>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</si>
  <si>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</si>
  <si>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</si>
  <si>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</si>
  <si>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</si>
  <si>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</si>
  <si>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</si>
  <si>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</si>
  <si>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</si>
  <si>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</si>
  <si>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</si>
  <si>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</si>
  <si>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</si>
  <si>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</si>
  <si>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</si>
  <si>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</si>
  <si>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</si>
  <si>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</si>
  <si>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</si>
  <si>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</si>
  <si>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</si>
  <si>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</si>
  <si>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</si>
  <si>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</si>
  <si>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</si>
  <si>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</si>
  <si>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</si>
  <si>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</si>
  <si>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</si>
  <si>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</si>
  <si>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</si>
  <si>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</si>
  <si>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</si>
  <si>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</si>
  <si>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</si>
  <si>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</si>
  <si>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</si>
  <si>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</si>
  <si>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</si>
  <si>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</si>
  <si>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</si>
  <si>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</si>
  <si>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</si>
  <si>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</si>
  <si>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</si>
  <si>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</si>
  <si>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</si>
  <si>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</si>
  <si>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</si>
  <si>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</si>
  <si>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</si>
  <si>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</si>
  <si>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</si>
  <si>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</si>
  <si>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</si>
  <si>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</si>
  <si>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</si>
  <si>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</si>
  <si>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</si>
  <si>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</si>
  <si>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</si>
  <si>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</si>
  <si>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</si>
  <si>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</si>
  <si>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</si>
  <si>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</si>
  <si>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</si>
  <si>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</si>
  <si>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</si>
  <si>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</si>
  <si>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</si>
  <si>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</si>
  <si>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</si>
  <si>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</si>
  <si>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</si>
  <si>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</si>
  <si>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</si>
  <si>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</si>
  <si>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</si>
  <si>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</si>
  <si>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</si>
  <si>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</si>
  <si>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</si>
  <si>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</si>
  <si>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</si>
  <si>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</si>
  <si>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</si>
  <si>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</si>
  <si>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</si>
  <si>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</si>
  <si>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</si>
  <si>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</si>
  <si>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</si>
  <si>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</si>
  <si>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</si>
  <si>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</si>
  <si>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</si>
  <si>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</si>
  <si>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</si>
  <si>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</si>
  <si>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</si>
  <si>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</si>
  <si>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</si>
  <si>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</si>
  <si>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</si>
  <si>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</si>
  <si>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</si>
  <si>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</si>
  <si>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</si>
  <si>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</si>
  <si>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</si>
  <si>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</si>
  <si>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</si>
  <si>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</si>
  <si>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</si>
  <si>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</si>
  <si>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</si>
  <si>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</si>
  <si>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</si>
  <si>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</si>
  <si>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</si>
  <si>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</si>
  <si>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</si>
  <si>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</si>
  <si>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</si>
  <si>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</si>
  <si>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</si>
  <si>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</si>
  <si>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</si>
  <si>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</si>
  <si>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</si>
  <si>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</si>
  <si>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</si>
  <si>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</si>
  <si>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</si>
  <si>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</si>
  <si>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</si>
  <si>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</si>
  <si>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</si>
  <si>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</si>
  <si>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</si>
  <si>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</si>
  <si>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</si>
  <si>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</si>
  <si>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</si>
  <si>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</si>
  <si>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</si>
  <si>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</si>
  <si>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</si>
  <si>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</si>
  <si>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</si>
  <si>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</si>
  <si>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</si>
  <si>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</si>
  <si>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</si>
  <si>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</si>
  <si>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</si>
  <si>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</si>
  <si>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</si>
  <si>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</si>
  <si>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</si>
  <si>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</si>
  <si>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</si>
  <si>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</si>
  <si>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</si>
  <si>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</si>
  <si>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</si>
  <si>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</si>
  <si>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</si>
  <si>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</si>
  <si>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</si>
  <si>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</si>
  <si>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</si>
  <si>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</si>
  <si>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</si>
  <si>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</si>
  <si>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</si>
  <si>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</si>
  <si>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</si>
  <si>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</si>
  <si>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</si>
  <si>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</si>
  <si>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</si>
  <si>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</si>
  <si>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</si>
  <si>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</si>
  <si>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</si>
  <si>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</si>
  <si>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</si>
  <si>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</si>
  <si>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</si>
  <si>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</si>
  <si>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</si>
  <si>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</si>
  <si>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</si>
  <si>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</si>
  <si>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</si>
  <si>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</si>
  <si>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</si>
  <si>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</si>
  <si>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</si>
  <si>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</si>
  <si>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</si>
  <si>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</si>
  <si>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</si>
  <si>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</si>
  <si>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</si>
  <si>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</si>
  <si>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</si>
  <si>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</si>
  <si>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</si>
  <si>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</si>
  <si>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</si>
  <si>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</si>
  <si>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</si>
  <si>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</si>
  <si>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</si>
  <si>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</si>
  <si>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</si>
  <si>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</si>
  <si>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</si>
  <si>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</si>
  <si>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</si>
  <si>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</si>
  <si>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</si>
  <si>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</si>
  <si>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</si>
  <si>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</si>
  <si>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</si>
  <si>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</si>
  <si>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</si>
  <si>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</si>
  <si>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</si>
  <si>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</si>
  <si>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</si>
  <si>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</si>
  <si>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</si>
  <si>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</si>
  <si>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</si>
  <si>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</si>
  <si>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</si>
  <si>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</si>
  <si>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</si>
  <si>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</si>
  <si>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</si>
  <si>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</si>
  <si>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</si>
  <si>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</si>
  <si>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</si>
  <si>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</si>
  <si>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</si>
  <si>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</si>
  <si>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</si>
  <si>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</si>
  <si>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</si>
  <si>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</si>
  <si>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</si>
  <si>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</si>
  <si>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</si>
  <si>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</si>
  <si>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</si>
  <si>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</si>
  <si>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</si>
  <si>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</si>
  <si>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</si>
  <si>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</si>
  <si>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</si>
  <si>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</si>
  <si>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</si>
  <si>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</si>
  <si>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</si>
  <si>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</si>
  <si>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</si>
  <si>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</si>
  <si>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</si>
  <si>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</si>
  <si>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</si>
  <si>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</si>
  <si>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</si>
  <si>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</si>
  <si>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</si>
  <si>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</si>
  <si>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</si>
  <si>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</si>
  <si>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</si>
  <si>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</si>
  <si>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</si>
  <si>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</si>
  <si>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</si>
  <si>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</si>
  <si>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</si>
  <si>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</si>
  <si>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</si>
  <si>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</si>
  <si>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</si>
  <si>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</si>
  <si>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</si>
  <si>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</si>
  <si>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</si>
  <si>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</si>
  <si>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</si>
  <si>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</si>
  <si>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</si>
  <si>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</si>
  <si>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</si>
  <si>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</si>
  <si>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</si>
  <si>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</si>
  <si>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</si>
  <si>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</si>
  <si>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</si>
  <si>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</si>
  <si>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</si>
  <si>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</si>
  <si>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</si>
  <si>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</si>
  <si>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</si>
  <si>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</si>
  <si>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</si>
  <si>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</si>
  <si>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</si>
  <si>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</si>
  <si>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</si>
  <si>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</si>
  <si>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</si>
  <si>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</si>
  <si>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</si>
  <si>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</si>
  <si>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</si>
  <si>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</si>
  <si>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</si>
  <si>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</si>
  <si>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</si>
  <si>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</si>
  <si>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</si>
  <si>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</si>
  <si>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</si>
  <si>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</si>
  <si>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</si>
  <si>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</si>
  <si>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</si>
  <si>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</si>
  <si>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</si>
  <si>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</si>
  <si>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</si>
  <si>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</si>
  <si>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</si>
  <si>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</si>
  <si>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</si>
  <si>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</si>
  <si>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</si>
  <si>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</si>
  <si>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</si>
  <si>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</si>
  <si>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</si>
  <si>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</si>
  <si>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</si>
  <si>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</si>
  <si>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</si>
  <si>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</si>
  <si>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</si>
  <si>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</si>
  <si>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</si>
  <si>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</si>
  <si>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</si>
  <si>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</si>
  <si>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</si>
  <si>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</si>
  <si>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</si>
  <si>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</si>
  <si>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</si>
  <si>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</si>
  <si>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</si>
  <si>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</si>
  <si>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</si>
  <si>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</si>
  <si>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</si>
  <si>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</si>
  <si>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</si>
  <si>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</si>
  <si>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</si>
  <si>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</si>
  <si>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</si>
  <si>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</si>
  <si>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</si>
  <si>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</si>
  <si>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</si>
  <si>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</si>
  <si>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</si>
  <si>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</si>
  <si>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</si>
  <si>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</si>
  <si>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</si>
  <si>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</si>
  <si>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</si>
  <si>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</si>
  <si>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</si>
  <si>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</si>
  <si>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</si>
  <si>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</si>
  <si>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</si>
  <si>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</si>
  <si>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</si>
  <si>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</si>
  <si>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</si>
  <si>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</si>
  <si>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</si>
  <si>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</si>
  <si>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</si>
  <si>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</si>
  <si>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</si>
  <si>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</si>
  <si>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</si>
  <si>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</si>
  <si>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</si>
  <si>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</si>
  <si>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</si>
  <si>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</si>
  <si>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</si>
  <si>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</si>
  <si>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</si>
  <si>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</si>
  <si>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</si>
  <si>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</si>
  <si>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</si>
  <si>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</si>
  <si>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</si>
  <si>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</si>
  <si>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</si>
  <si>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</si>
  <si>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</si>
  <si>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</si>
  <si>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</si>
  <si>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</si>
  <si>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</si>
  <si>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</si>
  <si>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</si>
  <si>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</si>
  <si>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</si>
  <si>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</si>
  <si>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</si>
  <si>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</si>
  <si>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</si>
  <si>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</si>
  <si>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</si>
  <si>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</si>
  <si>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</si>
  <si>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</si>
  <si>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</si>
  <si>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</si>
  <si>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</si>
  <si>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</si>
  <si>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</si>
  <si>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</si>
  <si>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</si>
  <si>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</si>
  <si>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</si>
  <si>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</si>
  <si>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</si>
  <si>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</si>
  <si>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</si>
  <si>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</si>
  <si>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</si>
  <si>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</si>
  <si>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</si>
  <si>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</si>
  <si>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</si>
  <si>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</si>
  <si>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</si>
  <si>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</si>
  <si>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</si>
  <si>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</si>
  <si>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</si>
  <si>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</si>
  <si>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</si>
  <si>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</si>
  <si>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</si>
  <si>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</si>
  <si>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</si>
  <si>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</si>
  <si>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</si>
  <si>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</si>
  <si>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</si>
  <si>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</si>
  <si>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</si>
  <si>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</si>
  <si>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</si>
  <si>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</si>
  <si>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</si>
  <si>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</si>
  <si>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</si>
  <si>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</si>
  <si>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</si>
  <si>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</si>
  <si>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</si>
  <si>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</si>
  <si>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</si>
  <si>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</si>
  <si>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</si>
  <si>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</si>
  <si>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</si>
  <si>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</si>
  <si>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</si>
  <si>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</si>
  <si>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</si>
  <si>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</si>
  <si>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</si>
  <si>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</si>
  <si>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</si>
  <si>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</si>
  <si>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</si>
  <si>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</si>
  <si>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</si>
  <si>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</si>
  <si>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</si>
  <si>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</si>
  <si>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</si>
  <si>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</si>
  <si>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</si>
  <si>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</si>
  <si>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</si>
  <si>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</si>
  <si>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</si>
  <si>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</si>
  <si>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</si>
  <si>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</si>
  <si>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</si>
  <si>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</si>
  <si>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</si>
  <si>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</si>
  <si>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</si>
  <si>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</si>
  <si>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</si>
  <si>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</si>
  <si>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</si>
  <si>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</si>
  <si>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</si>
  <si>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</si>
  <si>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</si>
  <si>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</si>
  <si>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</si>
  <si>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</si>
  <si>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</si>
  <si>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</si>
  <si>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</si>
  <si>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</si>
  <si>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</si>
  <si>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</si>
  <si>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</si>
  <si>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</si>
  <si>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</si>
  <si>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</si>
  <si>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</si>
  <si>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</si>
  <si>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</si>
  <si>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</si>
  <si>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</si>
  <si>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</si>
  <si>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</si>
  <si>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</si>
  <si>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</si>
  <si>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</si>
  <si>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</si>
  <si>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</si>
  <si>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</si>
  <si>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</si>
  <si>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</si>
  <si>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</si>
  <si>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</si>
  <si>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</si>
  <si>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</si>
  <si>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</si>
  <si>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</si>
  <si>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</si>
  <si>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</si>
  <si>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</si>
  <si>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</si>
  <si>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</si>
  <si>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</si>
  <si>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</si>
  <si>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</si>
  <si>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</si>
  <si>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</si>
  <si>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</si>
  <si>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</si>
  <si>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</si>
  <si>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</si>
  <si>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</si>
  <si>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</si>
  <si>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</si>
  <si>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</si>
  <si>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</si>
  <si>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</si>
  <si>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</si>
  <si>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</si>
  <si>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</si>
  <si>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</si>
  <si>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</si>
  <si>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</si>
  <si>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</si>
  <si>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</si>
  <si>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</si>
  <si>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</si>
  <si>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</si>
  <si>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</si>
  <si>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</si>
  <si>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</si>
  <si>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</si>
  <si>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</si>
  <si>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</si>
  <si>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</si>
  <si>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</si>
  <si>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</si>
  <si>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</si>
  <si>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</si>
  <si>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</si>
  <si>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</si>
  <si>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</si>
  <si>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</si>
  <si>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</si>
  <si>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</si>
  <si>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</si>
  <si>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</si>
  <si>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</si>
  <si>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</si>
  <si>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</si>
  <si>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</si>
  <si>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</si>
  <si>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</si>
  <si>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</si>
  <si>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</si>
  <si>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</si>
  <si>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</si>
  <si>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</si>
  <si>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</si>
  <si>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</si>
  <si>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</si>
  <si>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</si>
  <si>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</si>
  <si>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</si>
  <si>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</si>
  <si>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</si>
  <si>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</si>
  <si>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</si>
  <si>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</si>
  <si>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</si>
  <si>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</si>
  <si>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</si>
  <si>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</si>
  <si>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</si>
  <si>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</si>
  <si>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</si>
  <si>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</si>
  <si>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</si>
  <si>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</si>
  <si>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</si>
  <si>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</si>
  <si>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</si>
  <si>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</si>
  <si>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</si>
  <si>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</si>
  <si>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</si>
  <si>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</si>
  <si>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</si>
  <si>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</si>
  <si>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</si>
  <si>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</si>
  <si>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</si>
  <si>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</si>
  <si>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</si>
  <si>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</si>
  <si>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</si>
  <si>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</si>
  <si>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</si>
  <si>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</si>
  <si>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</si>
  <si>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</si>
  <si>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</si>
  <si>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</si>
  <si>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</si>
  <si>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</si>
  <si>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</si>
  <si>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</si>
  <si>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</si>
  <si>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</si>
  <si>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</si>
  <si>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</si>
  <si>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</si>
  <si>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</si>
  <si>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</si>
  <si>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</si>
  <si>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</si>
  <si>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</si>
  <si>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</si>
  <si>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</si>
  <si>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</si>
  <si>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</si>
  <si>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</si>
  <si>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</si>
  <si>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</si>
  <si>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</si>
  <si>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</si>
  <si>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</si>
  <si>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</si>
  <si>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</si>
  <si>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</si>
  <si>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</si>
  <si>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</si>
  <si>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</si>
  <si>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</si>
  <si>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</si>
  <si>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</si>
  <si>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</si>
  <si>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</si>
  <si>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</si>
  <si>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</si>
  <si>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</si>
  <si>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</si>
  <si>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</si>
  <si>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</si>
  <si>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</si>
  <si>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</si>
  <si>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</si>
  <si>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</si>
  <si>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</si>
  <si>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</si>
  <si>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</si>
  <si>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</si>
  <si>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</si>
  <si>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</si>
  <si>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</si>
  <si>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</si>
  <si>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</si>
  <si>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</si>
  <si>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</si>
  <si>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</si>
  <si>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</si>
  <si>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</si>
  <si>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</si>
  <si>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</si>
  <si>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</si>
  <si>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</si>
  <si>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</si>
  <si>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</si>
  <si>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</si>
  <si>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</si>
  <si>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</si>
  <si>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</si>
  <si>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</si>
  <si>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</si>
  <si>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</si>
  <si>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</si>
  <si>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</si>
  <si>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</si>
  <si>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</si>
  <si>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</si>
  <si>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</si>
  <si>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</si>
  <si>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</si>
  <si>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</si>
  <si>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</si>
  <si>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</si>
  <si>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</si>
  <si>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</si>
  <si>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</si>
  <si>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</si>
  <si>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</si>
  <si>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</si>
  <si>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</si>
  <si>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</si>
  <si>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</si>
  <si>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</si>
  <si>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</si>
  <si>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</si>
  <si>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</si>
  <si>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</si>
  <si>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</si>
  <si>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</si>
  <si>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</si>
  <si>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</si>
  <si>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</si>
  <si>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</si>
  <si>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</si>
  <si>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</si>
  <si>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</si>
  <si>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</si>
  <si>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</si>
  <si>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</si>
  <si>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</si>
  <si>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</si>
  <si>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</si>
  <si>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</si>
  <si>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</si>
  <si>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</si>
  <si>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</si>
  <si>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</si>
  <si>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</si>
  <si>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</si>
  <si>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</si>
  <si>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</si>
  <si>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</si>
  <si>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</si>
  <si>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</si>
  <si>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</si>
  <si>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</si>
  <si>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</si>
  <si>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</si>
  <si>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</si>
  <si>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</si>
  <si>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</si>
  <si>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</si>
  <si>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</si>
  <si>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</si>
  <si>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</si>
  <si>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</si>
  <si>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</si>
  <si>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</si>
  <si>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</si>
  <si>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</si>
  <si>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</si>
  <si>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</si>
  <si>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</si>
  <si>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</si>
  <si>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</si>
  <si>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</si>
  <si>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</si>
  <si>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</si>
  <si>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</si>
  <si>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</si>
  <si>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</si>
  <si>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</si>
  <si>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</si>
  <si>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</si>
  <si>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</si>
  <si>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</si>
  <si>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</si>
  <si>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</si>
  <si>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</si>
  <si>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</si>
  <si>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</si>
  <si>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</si>
  <si>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</si>
  <si>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</si>
  <si>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</si>
  <si>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</si>
  <si>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</si>
  <si>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</si>
  <si>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</si>
  <si>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</si>
  <si>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</si>
  <si>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</si>
  <si>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</si>
  <si>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</si>
  <si>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</si>
  <si>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</si>
  <si>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</si>
  <si>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</si>
  <si>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</si>
  <si>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</si>
  <si>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</si>
  <si>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</si>
  <si>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</si>
  <si>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</si>
  <si>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</si>
  <si>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</si>
  <si>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</si>
  <si>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</si>
  <si>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</si>
  <si>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</si>
  <si>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</si>
  <si>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</si>
  <si>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</si>
  <si>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</si>
  <si>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</si>
  <si>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</si>
  <si>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</si>
  <si>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</si>
  <si>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</si>
  <si>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</si>
  <si>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</si>
  <si>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</si>
  <si>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</si>
  <si>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</si>
  <si>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</si>
  <si>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</si>
  <si>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</si>
  <si>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</si>
  <si>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</si>
  <si>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</si>
  <si>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</si>
  <si>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</si>
  <si>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</si>
  <si>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</si>
  <si>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</si>
  <si>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</si>
  <si>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</si>
  <si>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</si>
  <si>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</si>
  <si>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</si>
  <si>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</si>
  <si>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</si>
  <si>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</si>
  <si>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</si>
  <si>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</si>
  <si>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</si>
  <si>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</si>
  <si>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</si>
  <si>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</si>
  <si>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</si>
  <si>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</si>
  <si>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</si>
  <si>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</si>
  <si>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</si>
  <si>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</si>
  <si>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</si>
  <si>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</si>
  <si>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</si>
  <si>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</si>
  <si>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</si>
  <si>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</si>
  <si>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</si>
  <si>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</si>
  <si>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</si>
  <si>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</si>
  <si>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</si>
  <si>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</si>
  <si>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</si>
  <si>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</si>
  <si>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</si>
  <si>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</si>
  <si>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</si>
  <si>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</si>
  <si>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</si>
  <si>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</si>
  <si>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</si>
  <si>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</si>
  <si>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</si>
  <si>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</si>
  <si>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</si>
  <si>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</si>
  <si>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</si>
  <si>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</si>
  <si>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</si>
  <si>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</si>
  <si>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</si>
  <si>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</si>
  <si>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</si>
  <si>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</si>
  <si>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</si>
  <si>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</si>
  <si>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</si>
  <si>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</si>
  <si>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</si>
  <si>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</si>
  <si>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</si>
  <si>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</si>
  <si>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</si>
  <si>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</si>
  <si>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</si>
  <si>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</si>
  <si>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</si>
  <si>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</si>
  <si>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</si>
  <si>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</si>
  <si>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</si>
  <si>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</si>
  <si>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</si>
  <si>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</si>
  <si>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</si>
  <si>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</si>
  <si>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</si>
  <si>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</si>
  <si>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</si>
  <si>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</si>
  <si>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</si>
  <si>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</si>
  <si>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</si>
  <si>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</si>
  <si>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</si>
  <si>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</si>
  <si>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</si>
  <si>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</si>
  <si>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</si>
  <si>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</si>
  <si>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</si>
  <si>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</si>
  <si>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</si>
  <si>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</si>
  <si>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</si>
  <si>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</si>
  <si>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</si>
  <si>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</si>
  <si>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</si>
  <si>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</si>
  <si>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</si>
  <si>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</si>
  <si>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</si>
  <si>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</si>
  <si>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</si>
  <si>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</si>
  <si>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</si>
  <si>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</si>
  <si>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</si>
  <si>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</si>
  <si>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</si>
  <si>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</si>
  <si>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</si>
  <si>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</si>
  <si>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</si>
  <si>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</si>
  <si>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</si>
  <si>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</si>
  <si>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</si>
  <si>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</si>
  <si>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</si>
  <si>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</si>
  <si>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</si>
  <si>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</si>
  <si>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</si>
  <si>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</si>
  <si>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</si>
  <si>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</si>
  <si>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</si>
  <si>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</si>
  <si>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</si>
  <si>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</si>
  <si>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</si>
  <si>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</si>
  <si>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</si>
  <si>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</si>
  <si>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</si>
  <si>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</si>
  <si>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</si>
  <si>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</si>
  <si>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</si>
  <si>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</si>
  <si>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</si>
  <si>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</si>
  <si>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</si>
  <si>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</si>
  <si>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</si>
  <si>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</si>
  <si>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</si>
  <si>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</si>
  <si>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</si>
  <si>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</si>
  <si>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</si>
  <si>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</si>
  <si>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</si>
  <si>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</si>
  <si>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</si>
  <si>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</si>
  <si>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</si>
  <si>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</si>
  <si>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</si>
  <si>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</si>
  <si>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</si>
  <si>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</si>
  <si>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</si>
  <si>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</si>
  <si>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</si>
  <si>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</si>
  <si>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</si>
  <si>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</si>
  <si>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</si>
  <si>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</si>
  <si>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</si>
  <si>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</si>
  <si>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</si>
  <si>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</si>
  <si>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</si>
  <si>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</si>
  <si>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</si>
  <si>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</si>
  <si>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</si>
  <si>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</si>
  <si>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</si>
  <si>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</si>
  <si>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</si>
  <si>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</si>
  <si>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</si>
  <si>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</si>
  <si>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</si>
  <si>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</si>
  <si>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</si>
  <si>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</si>
  <si>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</si>
  <si>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</si>
  <si>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</si>
  <si>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</si>
  <si>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</si>
  <si>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</si>
  <si>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</si>
  <si>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</si>
  <si>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</si>
  <si>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</si>
  <si>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</si>
  <si>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</si>
  <si>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</si>
  <si>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</si>
  <si>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</si>
  <si>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</si>
  <si>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</si>
  <si>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</si>
  <si>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</si>
  <si>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</si>
  <si>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</si>
  <si>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</si>
  <si>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</si>
  <si>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</si>
  <si>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</si>
  <si>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</si>
  <si>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</si>
  <si>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</si>
  <si>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</si>
  <si>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</si>
  <si>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</si>
  <si>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</si>
  <si>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</si>
  <si>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</si>
  <si>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</si>
  <si>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</si>
  <si>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</si>
  <si>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</si>
  <si>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</si>
  <si>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</si>
  <si>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</si>
  <si>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</si>
  <si>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</si>
  <si>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</si>
  <si>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</si>
  <si>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</si>
  <si>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</si>
  <si>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</si>
  <si>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</si>
  <si>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</si>
  <si>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</si>
  <si>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</si>
  <si>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</si>
  <si>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</si>
  <si>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</si>
  <si>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</si>
  <si>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</si>
  <si>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</si>
  <si>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</si>
  <si>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</si>
  <si>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</si>
  <si>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</si>
  <si>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</si>
  <si>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</si>
  <si>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</si>
  <si>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</si>
  <si>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</si>
  <si>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</si>
  <si>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</si>
  <si>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</si>
  <si>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</si>
  <si>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</si>
  <si>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</si>
  <si>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</si>
  <si>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</si>
  <si>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</si>
  <si>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</si>
  <si>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</si>
  <si>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</si>
  <si>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</si>
  <si>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</si>
  <si>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</si>
  <si>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</si>
  <si>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</si>
  <si>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</si>
  <si>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</si>
  <si>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</si>
  <si>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</si>
  <si>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</si>
  <si>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</si>
  <si>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</si>
  <si>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</si>
  <si>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</si>
  <si>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</si>
  <si>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</si>
  <si>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</si>
  <si>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</si>
  <si>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</si>
  <si>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</si>
  <si>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</si>
  <si>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</si>
  <si>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</si>
  <si>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</si>
  <si>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</si>
  <si>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</si>
  <si>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</si>
  <si>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</si>
  <si>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</si>
  <si>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</si>
  <si>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</si>
  <si>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</si>
  <si>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</si>
  <si>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</si>
  <si>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</si>
  <si>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</si>
  <si>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</si>
  <si>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</si>
  <si>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</si>
  <si>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</si>
  <si>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</si>
  <si>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</si>
  <si>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</si>
  <si>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</si>
  <si>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</si>
  <si>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</si>
  <si>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</si>
  <si>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</si>
  <si>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</si>
  <si>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</si>
  <si>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</si>
  <si>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</si>
  <si>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</si>
  <si>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</si>
  <si>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</si>
  <si>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</si>
  <si>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</si>
  <si>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</si>
  <si>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</si>
  <si>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</si>
  <si>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</si>
  <si>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</si>
  <si>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</si>
  <si>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</si>
  <si>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</si>
  <si>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</si>
  <si>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</si>
  <si>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</si>
  <si>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</si>
  <si>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</si>
  <si>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</si>
  <si>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</si>
  <si>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</si>
  <si>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</si>
  <si>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</si>
  <si>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</si>
  <si>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</si>
  <si>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</si>
  <si>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</si>
  <si>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</si>
  <si>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</si>
  <si>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</si>
  <si>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</si>
  <si>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</si>
  <si>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</si>
  <si>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</si>
  <si>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</si>
  <si>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</si>
  <si>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</si>
  <si>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</si>
  <si>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</si>
  <si>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</si>
  <si>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</si>
  <si>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</si>
  <si>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</si>
  <si>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</si>
  <si>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</si>
  <si>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</si>
  <si>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</si>
  <si>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</si>
  <si>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</si>
  <si>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</si>
  <si>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</si>
  <si>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</si>
  <si>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</si>
  <si>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</si>
  <si>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</si>
  <si>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</si>
  <si>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</si>
  <si>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</si>
  <si>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</si>
  <si>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</si>
  <si>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</si>
  <si>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</si>
  <si>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</si>
  <si>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</si>
  <si>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</si>
  <si>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</si>
  <si>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</si>
  <si>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</si>
  <si>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</si>
  <si>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</si>
  <si>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</si>
  <si>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</si>
  <si>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</si>
  <si>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</si>
  <si>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</si>
  <si>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</si>
  <si>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</si>
  <si>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</si>
  <si>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</si>
  <si>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</si>
  <si>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</si>
  <si>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</si>
  <si>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</si>
  <si>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</si>
  <si>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</si>
  <si>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</si>
  <si>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</si>
  <si>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</si>
  <si>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</si>
  <si>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</si>
  <si>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</si>
  <si>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</si>
  <si>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</si>
  <si>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</si>
  <si>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</si>
  <si>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</si>
  <si>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</si>
  <si>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</si>
  <si>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</si>
  <si>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</si>
  <si>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</si>
  <si>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</si>
  <si>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</si>
  <si>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</si>
  <si>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</si>
  <si>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</si>
  <si>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</si>
  <si>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</si>
  <si>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</si>
  <si>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</si>
  <si>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</si>
  <si>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</si>
  <si>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</si>
  <si>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</si>
  <si>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</si>
  <si>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</si>
  <si>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</si>
  <si>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</si>
  <si>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</si>
  <si>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</si>
  <si>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</si>
  <si>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</si>
  <si>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</si>
  <si>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</si>
  <si>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</si>
  <si>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</si>
  <si>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</si>
  <si>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</si>
  <si>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</si>
  <si>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</si>
  <si>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</si>
  <si>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</si>
  <si>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</si>
  <si>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</si>
  <si>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</si>
  <si>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</si>
  <si>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</si>
  <si>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</si>
  <si>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</si>
  <si>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</si>
  <si>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</si>
  <si>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</si>
  <si>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</si>
  <si>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</si>
  <si>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</si>
  <si>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</si>
  <si>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</si>
  <si>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</si>
  <si>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</si>
  <si>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</si>
  <si>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</si>
  <si>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</si>
  <si>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</si>
  <si>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</si>
  <si>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</si>
  <si>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</si>
  <si>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</si>
  <si>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</si>
  <si>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</si>
  <si>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</si>
  <si>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</si>
  <si>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</si>
  <si>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</si>
  <si>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</si>
  <si>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</si>
  <si>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</si>
  <si>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</si>
  <si>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</si>
  <si>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</si>
  <si>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</si>
  <si>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</si>
  <si>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</si>
  <si>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</si>
  <si>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</si>
  <si>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</si>
  <si>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</si>
  <si>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</si>
  <si>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</si>
  <si>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</si>
  <si>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</si>
  <si>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</si>
  <si>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</si>
  <si>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</si>
  <si>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</si>
  <si>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</si>
  <si>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</si>
  <si>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</si>
  <si>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</si>
  <si>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</si>
  <si>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</si>
  <si>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</si>
  <si>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</si>
  <si>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</si>
  <si>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</si>
  <si>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</si>
  <si>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</si>
  <si>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</si>
  <si>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</si>
  <si>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</si>
  <si>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</si>
  <si>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</si>
  <si>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</si>
  <si>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</si>
  <si>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</si>
  <si>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</si>
  <si>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</si>
  <si>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</si>
  <si>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</si>
  <si>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</si>
  <si>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</si>
  <si>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</si>
  <si>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</si>
  <si>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</si>
  <si>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</si>
  <si>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</si>
  <si>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</si>
  <si>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</si>
  <si>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</si>
  <si>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</si>
  <si>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</si>
  <si>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</si>
  <si>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</si>
  <si>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</si>
  <si>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</si>
  <si>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</si>
  <si>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</si>
  <si>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</si>
  <si>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</si>
  <si>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</si>
  <si>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</si>
  <si>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</si>
  <si>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</si>
  <si>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</si>
  <si>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</si>
  <si>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</si>
  <si>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</si>
  <si>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</si>
  <si>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</si>
  <si>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</si>
  <si>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</si>
  <si>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</si>
  <si>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</si>
  <si>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</si>
  <si>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</si>
  <si>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</si>
  <si>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</si>
  <si>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</si>
  <si>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</si>
  <si>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</si>
  <si>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</si>
  <si>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</si>
  <si>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</si>
  <si>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</si>
  <si>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</si>
  <si>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</si>
  <si>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</si>
  <si>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</si>
  <si>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</si>
  <si>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</si>
  <si>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</si>
  <si>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</si>
  <si>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</si>
  <si>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</si>
  <si>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</si>
  <si>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</si>
  <si>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</si>
  <si>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</si>
  <si>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</si>
  <si>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</si>
  <si>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</si>
  <si>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</si>
  <si>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</si>
  <si>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</si>
  <si>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</si>
  <si>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</si>
  <si>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</si>
  <si>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</si>
  <si>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</si>
  <si>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</si>
  <si>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</si>
  <si>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</si>
  <si>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</si>
  <si>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</si>
  <si>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</si>
  <si>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</si>
  <si>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</si>
  <si>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</si>
  <si>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</si>
  <si>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</si>
  <si>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</si>
  <si>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</si>
  <si>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</si>
  <si>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</si>
  <si>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</si>
  <si>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</si>
  <si>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</si>
  <si>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</si>
  <si>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</si>
  <si>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</si>
  <si>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</si>
  <si>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</si>
  <si>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</si>
  <si>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</si>
  <si>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</si>
  <si>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</si>
  <si>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</si>
  <si>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</si>
  <si>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</si>
  <si>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</si>
  <si>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</si>
  <si>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</si>
  <si>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</si>
  <si>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</si>
  <si>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</si>
  <si>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</si>
  <si>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</si>
  <si>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</si>
  <si>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</si>
  <si>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</si>
  <si>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</si>
  <si>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</si>
  <si>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</si>
  <si>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</si>
  <si>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</si>
  <si>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</si>
  <si>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</si>
  <si>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</si>
  <si>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</si>
  <si>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</si>
  <si>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</si>
  <si>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</si>
  <si>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</si>
  <si>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</si>
  <si>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</si>
  <si>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</si>
  <si>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</si>
  <si>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</si>
  <si>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</si>
  <si>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</si>
  <si>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</si>
  <si>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</si>
  <si>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</si>
  <si>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</si>
  <si>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</si>
  <si>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</si>
  <si>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</si>
  <si>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</si>
  <si>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</si>
  <si>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</si>
  <si>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</si>
  <si>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</si>
  <si>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</si>
  <si>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</si>
  <si>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</si>
  <si>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</si>
  <si>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</si>
  <si>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</si>
  <si>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</si>
  <si>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</si>
  <si>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</si>
  <si>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</si>
  <si>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</si>
  <si>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</si>
  <si>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</si>
  <si>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</si>
  <si>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</si>
  <si>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</si>
  <si>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</si>
  <si>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</si>
  <si>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</si>
  <si>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</si>
  <si>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</si>
  <si>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</si>
  <si>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</si>
  <si>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</si>
  <si>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</si>
  <si>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</si>
  <si>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</si>
  <si>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</si>
  <si>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</si>
  <si>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</si>
  <si>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</si>
  <si>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</si>
  <si>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</si>
  <si>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</si>
  <si>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</si>
  <si>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</si>
  <si>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</si>
  <si>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</si>
  <si>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</si>
  <si>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</si>
  <si>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</si>
  <si>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</si>
  <si>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</si>
  <si>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</si>
  <si>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</si>
  <si>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</si>
  <si>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</si>
  <si>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</si>
  <si>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</si>
  <si>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</si>
  <si>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</si>
  <si>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</si>
  <si>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</si>
  <si>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</si>
  <si>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</si>
  <si>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</si>
  <si>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</si>
  <si>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</si>
  <si>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</si>
  <si>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</si>
  <si>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</si>
  <si>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</si>
  <si>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</si>
  <si>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</si>
  <si>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</si>
  <si>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</si>
  <si>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</si>
  <si>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</si>
  <si>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</si>
  <si>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</si>
  <si>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</si>
  <si>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</si>
  <si>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</si>
  <si>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</si>
  <si>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</si>
  <si>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</si>
  <si>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</si>
  <si>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</si>
  <si>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</si>
  <si>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</si>
  <si>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</si>
  <si>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</si>
  <si>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</si>
  <si>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</si>
  <si>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</si>
  <si>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</si>
  <si>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</si>
  <si>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</si>
  <si>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</si>
  <si>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</si>
  <si>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</si>
  <si>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</si>
  <si>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</si>
  <si>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</si>
  <si>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</si>
  <si>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</si>
  <si>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</si>
  <si>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</si>
  <si>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</si>
  <si>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</si>
  <si>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</si>
  <si>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</si>
  <si>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</si>
  <si>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</si>
  <si>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</si>
  <si>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</si>
  <si>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</si>
  <si>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</si>
  <si>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</si>
  <si>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</si>
  <si>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</si>
  <si>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</si>
  <si>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</si>
  <si>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</si>
  <si>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</si>
  <si>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</si>
  <si>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</si>
  <si>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</si>
  <si>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</si>
  <si>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</si>
  <si>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</si>
  <si>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</si>
  <si>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</si>
  <si>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</si>
  <si>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</si>
  <si>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</si>
  <si>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</si>
  <si>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</si>
  <si>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</si>
  <si>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</si>
  <si>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</si>
  <si>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</si>
  <si>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</si>
  <si>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</si>
  <si>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</si>
  <si>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</si>
  <si>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</si>
  <si>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</si>
  <si>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</si>
  <si>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</si>
  <si>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</si>
  <si>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</si>
  <si>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</si>
  <si>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</si>
  <si>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</si>
  <si>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</si>
  <si>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</si>
  <si>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</si>
  <si>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</si>
  <si>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</si>
  <si>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</si>
  <si>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</si>
  <si>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</si>
  <si>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</si>
  <si>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</si>
  <si>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</si>
  <si>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</si>
  <si>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</si>
  <si>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</si>
  <si>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</si>
  <si>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</si>
  <si>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</si>
  <si>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</si>
  <si>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</si>
  <si>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</si>
  <si>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</si>
  <si>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</si>
  <si>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</si>
  <si>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</si>
  <si>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</si>
  <si>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</si>
  <si>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</si>
  <si>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</si>
  <si>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</si>
  <si>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</si>
  <si>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</si>
  <si>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</si>
  <si>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</si>
  <si>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</si>
  <si>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</si>
  <si>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</si>
  <si>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</si>
  <si>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</si>
  <si>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</si>
  <si>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</si>
  <si>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</si>
  <si>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</si>
  <si>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</si>
  <si>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</si>
  <si>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</si>
  <si>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</si>
  <si>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</si>
  <si>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</si>
  <si>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</si>
  <si>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</si>
  <si>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</si>
  <si>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</si>
  <si>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</si>
  <si>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</si>
  <si>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</si>
  <si>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</si>
  <si>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</si>
  <si>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</si>
  <si>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</si>
  <si>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</si>
  <si>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</si>
  <si>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</si>
  <si>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</si>
  <si>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</si>
  <si>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</si>
  <si>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</si>
  <si>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</si>
  <si>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</si>
  <si>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</si>
  <si>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</si>
  <si>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</si>
  <si>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</si>
  <si>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</si>
  <si>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</si>
  <si>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</si>
  <si>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</si>
  <si>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</si>
  <si>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</si>
  <si>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</si>
  <si>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</si>
  <si>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</si>
  <si>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</si>
  <si>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</si>
  <si>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</si>
  <si>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</si>
  <si>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</si>
  <si>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</si>
  <si>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</si>
  <si>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</si>
  <si>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</si>
  <si>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</si>
  <si>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</si>
  <si>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</si>
  <si>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</si>
  <si>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</si>
  <si>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</si>
  <si>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</si>
  <si>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</si>
  <si>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</si>
  <si>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</si>
  <si>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</si>
  <si>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</si>
  <si>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</si>
  <si>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</si>
  <si>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</si>
  <si>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</si>
  <si>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</si>
  <si>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</si>
  <si>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</si>
  <si>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</si>
  <si>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</si>
  <si>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</si>
  <si>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</si>
  <si>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</si>
  <si>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</si>
  <si>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</si>
  <si>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</si>
  <si>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</si>
  <si>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</si>
  <si>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</si>
  <si>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</si>
  <si>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</si>
  <si>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</si>
  <si>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</si>
  <si>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</si>
  <si>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</si>
  <si>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</si>
  <si>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</si>
  <si>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</si>
  <si>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</si>
  <si>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</si>
  <si>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</si>
  <si>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</si>
  <si>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</si>
  <si>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</si>
  <si>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</si>
  <si>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</si>
  <si>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</si>
  <si>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</si>
  <si>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</si>
  <si>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</si>
  <si>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</si>
  <si>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</si>
  <si>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</si>
  <si>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</si>
  <si>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</si>
  <si>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</si>
  <si>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</si>
  <si>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</si>
  <si>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</si>
  <si>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</si>
  <si>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</si>
  <si>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</si>
  <si>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</si>
  <si>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</si>
  <si>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</si>
  <si>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</si>
  <si>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</si>
  <si>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</si>
  <si>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</si>
  <si>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</si>
  <si>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</si>
  <si>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</si>
  <si>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</si>
  <si>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</si>
  <si>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</si>
  <si>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</si>
  <si>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</si>
  <si>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</si>
  <si>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</si>
  <si>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</si>
  <si>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</si>
  <si>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</si>
  <si>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</si>
  <si>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</si>
  <si>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</si>
  <si>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</si>
  <si>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</si>
  <si>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</si>
  <si>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</si>
  <si>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</si>
  <si>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</si>
  <si>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</si>
  <si>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</si>
  <si>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</si>
  <si>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</si>
  <si>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</si>
  <si>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</si>
  <si>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</si>
  <si>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</si>
  <si>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</si>
  <si>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</si>
  <si>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</si>
  <si>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</si>
  <si>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</si>
  <si>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</si>
  <si>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</si>
  <si>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</si>
  <si>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</si>
  <si>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</si>
  <si>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</si>
  <si>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</si>
  <si>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</si>
  <si>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</si>
  <si>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</si>
  <si>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</si>
  <si>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</si>
  <si>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</si>
  <si>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</si>
  <si>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</si>
  <si>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</si>
  <si>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</si>
  <si>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</si>
  <si>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</si>
  <si>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</si>
  <si>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</si>
  <si>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</si>
  <si>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</si>
  <si>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</si>
  <si>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</si>
  <si>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</si>
  <si>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</si>
  <si>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</si>
  <si>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</si>
  <si>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</si>
  <si>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</si>
  <si>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</si>
  <si>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</si>
  <si>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</si>
  <si>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</si>
  <si>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</si>
  <si>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</si>
  <si>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</si>
  <si>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</si>
  <si>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</si>
  <si>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</si>
  <si>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</si>
  <si>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</si>
  <si>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</si>
  <si>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</si>
  <si>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</si>
  <si>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</si>
  <si>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</si>
  <si>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</si>
  <si>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</si>
  <si>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</si>
  <si>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</si>
  <si>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</si>
  <si>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</si>
  <si>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</si>
  <si>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</si>
  <si>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</si>
  <si>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</si>
  <si>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</si>
  <si>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</si>
  <si>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</si>
  <si>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</si>
  <si>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</si>
  <si>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</si>
  <si>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</si>
  <si>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</si>
  <si>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</si>
  <si>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</si>
  <si>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</si>
  <si>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</si>
  <si>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</si>
  <si>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</si>
  <si>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</si>
  <si>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</si>
  <si>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</si>
  <si>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</si>
  <si>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</si>
  <si>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</si>
  <si>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</si>
  <si>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</si>
  <si>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</si>
  <si>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</si>
  <si>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</si>
  <si>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</si>
  <si>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</si>
  <si>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</si>
  <si>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</si>
  <si>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</si>
  <si>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</si>
  <si>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</si>
  <si>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</si>
  <si>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</si>
  <si>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</si>
  <si>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</si>
  <si>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</si>
  <si>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</si>
  <si>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</si>
  <si>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</si>
  <si>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</si>
  <si>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</si>
  <si>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</si>
  <si>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</si>
  <si>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</si>
  <si>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</si>
  <si>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</si>
  <si>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</si>
  <si>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</si>
  <si>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</si>
  <si>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</si>
  <si>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</si>
  <si>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</si>
  <si>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</si>
  <si>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</si>
  <si>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</si>
  <si>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</si>
  <si>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</si>
  <si>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</si>
  <si>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</si>
  <si>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</si>
  <si>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</si>
  <si>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</si>
  <si>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</si>
  <si>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</si>
  <si>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</si>
  <si>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</si>
  <si>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</si>
  <si>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</si>
  <si>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</si>
  <si>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</si>
  <si>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</si>
  <si>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</si>
  <si>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</si>
  <si>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</si>
  <si>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</si>
  <si>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</si>
  <si>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</si>
  <si>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</si>
  <si>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</si>
  <si>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</si>
  <si>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</si>
  <si>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</si>
  <si>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</si>
  <si>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</si>
  <si>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</si>
  <si>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</si>
  <si>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</si>
  <si>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</si>
  <si>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</si>
  <si>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</si>
  <si>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</si>
  <si>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</si>
  <si>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</si>
  <si>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</si>
  <si>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</si>
  <si>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</si>
  <si>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</si>
  <si>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</si>
  <si>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</si>
  <si>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</si>
  <si>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</si>
  <si>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</si>
  <si>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</si>
  <si>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</si>
  <si>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</si>
  <si>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</si>
  <si>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</si>
  <si>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</si>
  <si>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</si>
  <si>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</si>
  <si>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</si>
  <si>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</si>
  <si>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</si>
  <si>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</si>
  <si>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</si>
  <si>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</si>
  <si>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</si>
  <si>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</si>
  <si>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</si>
  <si>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</si>
  <si>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</si>
  <si>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</si>
  <si>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</si>
  <si>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</si>
  <si>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</si>
  <si>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</si>
  <si>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</si>
  <si>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</si>
  <si>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</si>
  <si>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</si>
  <si>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</si>
  <si>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</si>
  <si>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</si>
  <si>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</si>
  <si>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</si>
  <si>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</si>
  <si>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</si>
  <si>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</si>
  <si>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</si>
  <si>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</si>
  <si>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</si>
  <si>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</si>
  <si>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</si>
  <si>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</si>
  <si>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</si>
  <si>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</si>
  <si>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</si>
  <si>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</si>
  <si>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</si>
  <si>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</si>
  <si>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</si>
  <si>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</si>
  <si>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</si>
  <si>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</si>
  <si>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</si>
  <si>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</si>
  <si>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</si>
  <si>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</si>
  <si>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</si>
  <si>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</si>
  <si>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</si>
  <si>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</si>
  <si>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</si>
  <si>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</si>
  <si>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</si>
  <si>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</si>
  <si>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</si>
  <si>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</si>
  <si>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</si>
  <si>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</si>
  <si>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</si>
  <si>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</si>
  <si>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</si>
  <si>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</si>
  <si>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</si>
  <si>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</si>
  <si>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</si>
  <si>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</si>
  <si>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</si>
  <si>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</si>
  <si>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</si>
  <si>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</si>
  <si>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</si>
  <si>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</si>
  <si>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</si>
  <si>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</si>
  <si>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</si>
  <si>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</si>
  <si>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</si>
  <si>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</si>
  <si>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</si>
  <si>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</si>
  <si>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</si>
  <si>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</si>
  <si>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</si>
  <si>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</si>
  <si>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</si>
  <si>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</si>
  <si>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</si>
  <si>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</si>
  <si>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</si>
  <si>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</si>
  <si>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</si>
  <si>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</si>
  <si>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</si>
  <si>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</si>
  <si>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</si>
  <si>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</si>
  <si>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</si>
  <si>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</si>
  <si>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</si>
  <si>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</si>
  <si>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</si>
  <si>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</si>
  <si>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</si>
  <si>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</si>
  <si>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</si>
  <si>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</si>
  <si>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</si>
  <si>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</si>
  <si>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</si>
  <si>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</si>
  <si>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</si>
  <si>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</si>
  <si>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</si>
  <si>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</si>
  <si>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</si>
  <si>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</si>
  <si>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</si>
  <si>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</si>
  <si>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</si>
  <si>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</si>
  <si>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</si>
  <si>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</si>
  <si>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</si>
  <si>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</si>
  <si>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</si>
  <si>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</si>
  <si>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</si>
  <si>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</si>
  <si>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</si>
  <si>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</si>
  <si>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</si>
  <si>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</si>
  <si>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</si>
  <si>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</si>
  <si>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</si>
  <si>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</si>
  <si>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</si>
  <si>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</si>
  <si>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</si>
  <si>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</si>
  <si>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</si>
  <si>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</si>
  <si>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</si>
  <si>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</si>
  <si>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</si>
  <si>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</si>
  <si>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</si>
  <si>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</si>
  <si>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</si>
  <si>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</si>
  <si>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</si>
  <si>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</si>
  <si>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</si>
  <si>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</si>
  <si>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</si>
  <si>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</si>
  <si>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</si>
  <si>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</si>
  <si>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</si>
  <si>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</si>
  <si>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</si>
  <si>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</si>
  <si>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</si>
  <si>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</si>
  <si>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</si>
  <si>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</si>
  <si>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</si>
  <si>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</si>
  <si>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</si>
  <si>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</si>
  <si>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</si>
  <si>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</si>
  <si>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</si>
  <si>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</si>
  <si>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</si>
  <si>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</si>
  <si>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</si>
  <si>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</si>
  <si>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</si>
  <si>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</si>
  <si>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</si>
  <si>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</si>
  <si>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</si>
  <si>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</si>
  <si>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</si>
  <si>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</si>
  <si>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</si>
  <si>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</si>
  <si>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</si>
  <si>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</si>
  <si>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</si>
  <si>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</si>
  <si>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</si>
  <si>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</si>
  <si>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</si>
  <si>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</si>
  <si>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</si>
  <si>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</si>
  <si>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</si>
  <si>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</si>
  <si>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</si>
  <si>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</si>
  <si>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</si>
  <si>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</si>
  <si>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</si>
  <si>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</si>
  <si>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</si>
  <si>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</si>
  <si>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</si>
  <si>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</si>
  <si>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</si>
  <si>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</si>
  <si>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</si>
  <si>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</si>
  <si>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</si>
  <si>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</si>
  <si>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</si>
  <si>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</si>
  <si>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</si>
  <si>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</si>
  <si>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</si>
  <si>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</si>
  <si>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</si>
  <si>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</si>
  <si>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</si>
  <si>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</si>
  <si>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</si>
  <si>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</si>
  <si>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</si>
  <si>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</si>
  <si>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</si>
  <si>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</si>
  <si>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</si>
  <si>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</si>
  <si>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</si>
  <si>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</si>
  <si>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</si>
  <si>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</si>
  <si>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</si>
  <si>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</si>
  <si>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</si>
  <si>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</si>
  <si>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</si>
  <si>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</si>
  <si>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</si>
  <si>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</si>
  <si>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</si>
  <si>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</si>
  <si>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</si>
  <si>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</si>
  <si>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</si>
  <si>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</si>
  <si>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</si>
  <si>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</si>
  <si>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</si>
  <si>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</si>
  <si>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</si>
  <si>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</si>
  <si>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</si>
  <si>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</si>
  <si>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</si>
  <si>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</si>
  <si>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</si>
  <si>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</si>
  <si>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</si>
  <si>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</si>
  <si>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</si>
  <si>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</si>
  <si>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</si>
  <si>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</si>
  <si>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</si>
  <si>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</si>
  <si>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</si>
  <si>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</si>
  <si>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</si>
  <si>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</si>
  <si>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</si>
  <si>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</si>
  <si>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</si>
  <si>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</si>
  <si>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</si>
  <si>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</si>
  <si>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</si>
  <si>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</si>
  <si>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</si>
  <si>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</si>
  <si>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</si>
  <si>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</si>
  <si>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</si>
  <si>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</si>
  <si>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</si>
  <si>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</si>
  <si>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</si>
  <si>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</si>
  <si>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</si>
  <si>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</si>
  <si>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</si>
  <si>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</si>
  <si>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</si>
  <si>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</si>
  <si>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</si>
  <si>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</si>
  <si>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</si>
  <si>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</si>
  <si>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</si>
  <si>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</si>
  <si>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</si>
  <si>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</si>
  <si>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</si>
  <si>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</si>
  <si>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</si>
  <si>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</si>
  <si>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</si>
  <si>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</si>
  <si>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</si>
  <si>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</si>
  <si>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</si>
  <si>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</si>
  <si>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</si>
  <si>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</si>
  <si>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</si>
  <si>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</si>
  <si>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</si>
  <si>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</si>
  <si>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</si>
  <si>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</si>
  <si>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</si>
  <si>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</si>
  <si>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</si>
  <si>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</si>
  <si>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</si>
  <si>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</si>
  <si>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</si>
  <si>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</si>
  <si>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</si>
  <si>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</si>
  <si>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</si>
  <si>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</si>
  <si>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</si>
  <si>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</si>
  <si>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</si>
  <si>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</si>
  <si>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</si>
  <si>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</si>
  <si>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</si>
  <si>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</si>
  <si>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</si>
  <si>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</si>
  <si>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</si>
  <si>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</si>
  <si>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</si>
  <si>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</si>
  <si>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</si>
  <si>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</si>
  <si>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</si>
  <si>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</si>
  <si>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</si>
  <si>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</si>
  <si>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</si>
  <si>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</si>
  <si>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</si>
  <si>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</si>
  <si>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</si>
  <si>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</si>
  <si>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</si>
  <si>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</si>
  <si>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</si>
  <si>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</si>
  <si>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</si>
  <si>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</si>
  <si>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</si>
  <si>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</si>
  <si>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</si>
  <si>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</si>
  <si>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</si>
  <si>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</si>
  <si>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</si>
  <si>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</si>
  <si>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</si>
  <si>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</si>
  <si>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</si>
  <si>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</si>
  <si>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</si>
  <si>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</si>
  <si>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</si>
  <si>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</si>
  <si>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</si>
  <si>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</si>
  <si>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</si>
  <si>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</si>
  <si>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</si>
  <si>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</si>
  <si>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</si>
  <si>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</si>
  <si>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</si>
  <si>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</si>
  <si>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</si>
  <si>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</si>
  <si>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</si>
  <si>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</si>
  <si>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</si>
  <si>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</si>
  <si>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</si>
  <si>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</si>
  <si>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</si>
  <si>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</si>
  <si>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</si>
  <si>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</si>
  <si>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</si>
  <si>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</si>
  <si>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</si>
  <si>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</si>
  <si>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</si>
  <si>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</si>
  <si>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</si>
  <si>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</si>
  <si>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</si>
  <si>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</si>
  <si>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</si>
  <si>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</si>
  <si>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</si>
  <si>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</si>
  <si>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</si>
  <si>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</si>
  <si>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</si>
  <si>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</si>
  <si>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</si>
  <si>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</si>
  <si>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</si>
  <si>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</si>
  <si>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</si>
  <si>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</si>
  <si>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</si>
  <si>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</si>
  <si>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</si>
  <si>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</si>
  <si>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</si>
  <si>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</si>
  <si>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</si>
  <si>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</si>
  <si>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</si>
  <si>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</si>
  <si>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</si>
  <si>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</si>
  <si>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</si>
  <si>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</si>
  <si>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</si>
  <si>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</si>
  <si>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</si>
  <si>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</si>
  <si>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</si>
  <si>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</si>
  <si>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</si>
  <si>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</si>
  <si>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</si>
  <si>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</si>
  <si>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</si>
  <si>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</si>
  <si>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</si>
  <si>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</si>
  <si>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</si>
  <si>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</si>
  <si>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</si>
  <si>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</si>
  <si>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</si>
  <si>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</si>
  <si>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</si>
  <si>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</si>
  <si>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</si>
  <si>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</si>
  <si>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</si>
  <si>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</si>
  <si>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</si>
  <si>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</si>
  <si>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</si>
  <si>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</si>
  <si>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</si>
  <si>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</si>
  <si>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</si>
  <si>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</si>
  <si>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</si>
  <si>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</si>
  <si>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</si>
  <si>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</si>
  <si>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</si>
  <si>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</si>
  <si>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</si>
  <si>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</si>
  <si>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</si>
  <si>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</si>
  <si>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</si>
  <si>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</si>
  <si>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</si>
  <si>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</si>
  <si>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</si>
  <si>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</si>
  <si>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</si>
  <si>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</si>
  <si>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</si>
  <si>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</si>
  <si>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</si>
  <si>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</si>
  <si>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</si>
  <si>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</si>
  <si>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</si>
  <si>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</si>
  <si>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</si>
  <si>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</si>
  <si>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</si>
  <si>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</si>
  <si>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</si>
  <si>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</si>
  <si>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</si>
  <si>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</si>
  <si>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</si>
  <si>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</si>
  <si>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</si>
  <si>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</si>
  <si>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</si>
  <si>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</si>
  <si>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</si>
  <si>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</si>
  <si>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</si>
  <si>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</si>
  <si>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</si>
  <si>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</si>
  <si>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</si>
  <si>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</si>
  <si>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</si>
  <si>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</si>
  <si>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</si>
  <si>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</si>
  <si>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</si>
  <si>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</si>
  <si>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</si>
  <si>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</si>
  <si>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</si>
  <si>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</si>
  <si>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</si>
  <si>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</si>
  <si>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</si>
  <si>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</si>
  <si>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</si>
  <si>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</si>
  <si>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</si>
  <si>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</si>
  <si>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</si>
  <si>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</si>
  <si>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</si>
  <si>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</si>
  <si>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</si>
  <si>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</si>
  <si>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</si>
  <si>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</si>
  <si>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</si>
  <si>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</si>
  <si>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</si>
  <si>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</si>
  <si>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</si>
  <si>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</si>
  <si>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</si>
  <si>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</si>
  <si>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</si>
  <si>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</si>
  <si>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</si>
  <si>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</si>
  <si>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</si>
  <si>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</si>
  <si>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</si>
  <si>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</si>
  <si>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</si>
  <si>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</si>
  <si>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</si>
  <si>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</si>
  <si>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</si>
  <si>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</si>
  <si>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</si>
  <si>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</si>
  <si>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</si>
  <si>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</si>
  <si>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</si>
  <si>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</si>
  <si>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</si>
  <si>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</si>
  <si>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</si>
  <si>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</si>
  <si>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</si>
  <si>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</si>
  <si>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</si>
  <si>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</si>
  <si>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</si>
  <si>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</si>
  <si>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</si>
  <si>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</si>
  <si>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</si>
  <si>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</si>
  <si>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</si>
  <si>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</si>
  <si>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</si>
  <si>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</si>
  <si>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</si>
  <si>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</si>
  <si>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</si>
  <si>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</si>
  <si>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</si>
  <si>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</si>
  <si>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</si>
  <si>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</si>
  <si>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</si>
  <si>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</si>
  <si>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</si>
  <si>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</si>
  <si>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</si>
  <si>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</si>
  <si>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</si>
  <si>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</si>
  <si>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</si>
  <si>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</si>
  <si>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</si>
  <si>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</si>
  <si>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</si>
  <si>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</si>
  <si>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</si>
  <si>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</si>
  <si>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</si>
  <si>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</si>
  <si>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</si>
  <si>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</si>
  <si>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</si>
  <si>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</si>
  <si>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</si>
  <si>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</si>
  <si>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</si>
  <si>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</si>
  <si>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</si>
  <si>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</si>
  <si>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</si>
  <si>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</si>
  <si>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</si>
  <si>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</si>
  <si>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</si>
  <si>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</si>
  <si>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</si>
  <si>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</si>
  <si>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</si>
  <si>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</si>
  <si>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</si>
  <si>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</si>
  <si>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</si>
  <si>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</si>
  <si>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</si>
  <si>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</si>
  <si>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</si>
  <si>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</si>
  <si>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</si>
  <si>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</si>
  <si>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</si>
  <si>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</si>
  <si>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</si>
  <si>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</si>
  <si>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</si>
  <si>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</si>
  <si>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</si>
  <si>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</si>
  <si>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</si>
  <si>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</si>
  <si>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</si>
  <si>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</si>
  <si>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</si>
  <si>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</si>
  <si>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</si>
  <si>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</si>
  <si>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</si>
  <si>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</si>
  <si>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</si>
  <si>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</si>
  <si>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</si>
  <si>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</si>
  <si>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</si>
  <si>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</si>
  <si>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</si>
  <si>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</si>
  <si>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</si>
  <si>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</si>
  <si>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</si>
  <si>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</si>
  <si>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</si>
  <si>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</si>
  <si>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</si>
  <si>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</si>
  <si>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</si>
  <si>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</si>
  <si>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</si>
  <si>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</si>
  <si>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</si>
  <si>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</si>
  <si>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</si>
  <si>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</si>
  <si>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</si>
  <si>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</si>
  <si>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</si>
  <si>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</si>
  <si>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</si>
  <si>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</si>
  <si>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</si>
  <si>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</si>
  <si>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</si>
  <si>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</si>
  <si>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</si>
  <si>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</si>
  <si>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</si>
  <si>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</si>
  <si>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</si>
  <si>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</si>
  <si>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</si>
  <si>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</si>
  <si>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</si>
  <si>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</si>
  <si>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</si>
  <si>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</si>
  <si>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</si>
  <si>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</si>
  <si>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</si>
  <si>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</si>
  <si>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</si>
  <si>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</si>
  <si>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</si>
  <si>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</si>
  <si>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</si>
  <si>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</si>
  <si>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</si>
  <si>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</si>
  <si>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</si>
  <si>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</si>
  <si>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</si>
  <si>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</si>
  <si>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</si>
  <si>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</si>
  <si>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</si>
  <si>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</si>
  <si>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</si>
  <si>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</si>
  <si>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</si>
  <si>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</si>
  <si>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</si>
  <si>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</si>
  <si>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</si>
  <si>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</si>
  <si>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</si>
  <si>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</si>
  <si>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</si>
  <si>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</si>
  <si>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</si>
  <si>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</si>
  <si>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</si>
  <si>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</si>
  <si>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</si>
  <si>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</si>
  <si>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</si>
  <si>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</si>
  <si>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</si>
  <si>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</si>
  <si>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</si>
  <si>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</si>
  <si>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</si>
  <si>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</si>
  <si>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</si>
  <si>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</si>
  <si>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</si>
  <si>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</si>
  <si>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</si>
  <si>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</si>
  <si>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</si>
  <si>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</si>
  <si>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</si>
  <si>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</si>
  <si>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</si>
  <si>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</si>
  <si>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</si>
  <si>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</si>
  <si>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</si>
  <si>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</si>
  <si>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</si>
  <si>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</si>
  <si>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</si>
  <si>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</si>
  <si>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</si>
  <si>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</si>
  <si>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</si>
  <si>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</si>
  <si>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</si>
  <si>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</si>
  <si>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</si>
  <si>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</si>
  <si>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</si>
  <si>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</si>
  <si>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</si>
  <si>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</si>
  <si>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</si>
  <si>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</si>
  <si>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</si>
  <si>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</si>
  <si>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</si>
  <si>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</si>
  <si>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</si>
  <si>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</si>
  <si>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</si>
  <si>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</si>
  <si>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</si>
  <si>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</si>
  <si>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</si>
  <si>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</si>
  <si>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</si>
  <si>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</si>
  <si>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</si>
  <si>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</si>
  <si>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</si>
  <si>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</si>
  <si>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</si>
  <si>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</si>
  <si>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</si>
  <si>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</si>
  <si>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</si>
  <si>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</si>
  <si>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</si>
  <si>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</si>
  <si>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</si>
  <si>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</si>
  <si>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</si>
  <si>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</si>
  <si>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</si>
  <si>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</si>
  <si>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</si>
  <si>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</si>
  <si>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</si>
  <si>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</si>
  <si>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</si>
  <si>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</si>
  <si>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</si>
  <si>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</si>
  <si>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</si>
  <si>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</si>
  <si>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</si>
  <si>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</si>
  <si>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</si>
  <si>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</si>
  <si>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</si>
  <si>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</si>
  <si>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</si>
  <si>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</si>
  <si>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</si>
  <si>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</si>
  <si>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</si>
  <si>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</si>
  <si>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</si>
  <si>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</si>
  <si>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</si>
  <si>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</si>
  <si>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</si>
  <si>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</si>
  <si>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</si>
  <si>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</si>
  <si>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</si>
  <si>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</si>
  <si>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</si>
  <si>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</si>
  <si>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</si>
  <si>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</si>
  <si>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</si>
  <si>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</si>
  <si>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</si>
  <si>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</si>
  <si>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</si>
  <si>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</si>
  <si>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</si>
  <si>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</si>
  <si>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</si>
  <si>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</si>
  <si>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</si>
  <si>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</si>
  <si>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</si>
  <si>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</si>
  <si>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</si>
  <si>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</si>
  <si>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</si>
  <si>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</si>
  <si>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</si>
  <si>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</si>
  <si>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</si>
  <si>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</si>
  <si>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</si>
  <si>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</si>
  <si>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</si>
  <si>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</si>
  <si>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</si>
  <si>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</si>
  <si>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</si>
  <si>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</si>
  <si>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</si>
  <si>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</si>
  <si>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</si>
  <si>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</si>
  <si>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</si>
  <si>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</si>
  <si>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</si>
  <si>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</si>
  <si>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</si>
  <si>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</si>
  <si>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</si>
  <si>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</si>
  <si>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</si>
  <si>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</si>
  <si>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</si>
  <si>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</si>
  <si>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</si>
  <si>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</si>
  <si>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</si>
  <si>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</si>
  <si>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</si>
  <si>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</si>
  <si>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</si>
  <si>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</si>
  <si>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</si>
  <si>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</si>
  <si>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</si>
  <si>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</si>
  <si>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</si>
  <si>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</si>
  <si>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</si>
  <si>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</si>
  <si>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</si>
  <si>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</si>
  <si>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</si>
  <si>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</si>
  <si>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</si>
  <si>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</si>
  <si>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</si>
  <si>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</si>
  <si>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</si>
  <si>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</si>
  <si>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</si>
  <si>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</si>
  <si>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</si>
  <si>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</si>
  <si>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</si>
  <si>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</si>
  <si>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</si>
  <si>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</si>
  <si>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</si>
  <si>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</si>
  <si>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</si>
  <si>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</si>
  <si>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</si>
  <si>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</si>
  <si>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</si>
  <si>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</si>
  <si>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</si>
  <si>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</si>
  <si>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</si>
  <si>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</si>
  <si>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</si>
  <si>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</si>
  <si>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</si>
  <si>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</si>
  <si>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</si>
  <si>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</si>
  <si>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</si>
  <si>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</si>
  <si>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</si>
  <si>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</si>
  <si>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</si>
  <si>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</si>
  <si>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</si>
  <si>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</si>
  <si>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</si>
  <si>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</si>
  <si>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</si>
  <si>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</si>
  <si>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</si>
  <si>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</si>
  <si>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</si>
  <si>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</si>
  <si>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</si>
  <si>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</si>
  <si>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</si>
  <si>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</si>
  <si>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</si>
  <si>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</si>
  <si>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</si>
  <si>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</si>
  <si>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</si>
  <si>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</si>
  <si>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</si>
  <si>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</si>
  <si>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</si>
  <si>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</si>
  <si>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</si>
  <si>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</si>
  <si>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</si>
  <si>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</si>
  <si>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</si>
  <si>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</si>
  <si>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</si>
  <si>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</si>
  <si>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</si>
  <si>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</si>
  <si>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</si>
  <si>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</si>
  <si>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</si>
  <si>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</si>
  <si>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</si>
  <si>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</si>
  <si>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</si>
  <si>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</si>
  <si>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</si>
  <si>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</si>
  <si>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</si>
  <si>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</si>
  <si>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</si>
  <si>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</si>
  <si>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</si>
  <si>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</si>
  <si>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</si>
  <si>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</si>
  <si>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</si>
  <si>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</si>
  <si>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</si>
  <si>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</si>
  <si>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</si>
  <si>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</si>
  <si>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</si>
  <si>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</si>
  <si>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</si>
  <si>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</si>
  <si>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</si>
  <si>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</si>
  <si>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</si>
  <si>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</si>
  <si>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</si>
  <si>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</si>
  <si>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</si>
  <si>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</si>
  <si>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</si>
  <si>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</si>
  <si>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</si>
  <si>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</si>
  <si>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</si>
  <si>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</si>
  <si>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</si>
  <si>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</si>
  <si>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</si>
  <si>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</si>
  <si>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</si>
  <si>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</si>
  <si>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</si>
  <si>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</si>
  <si>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</si>
  <si>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</si>
  <si>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</si>
  <si>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</si>
  <si>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</si>
  <si>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</si>
  <si>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</si>
  <si>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</si>
  <si>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</si>
  <si>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</si>
  <si>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</si>
  <si>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</si>
  <si>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</si>
  <si>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</si>
  <si>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</si>
  <si>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</si>
  <si>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</si>
  <si>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</si>
  <si>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</si>
  <si>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</si>
  <si>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</si>
  <si>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</si>
  <si>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</si>
  <si>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</si>
  <si>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</si>
  <si>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</si>
  <si>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</si>
  <si>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</si>
  <si>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</si>
  <si>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</si>
  <si>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</si>
  <si>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</si>
  <si>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</si>
  <si>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</si>
  <si>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</si>
  <si>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</si>
  <si>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</si>
  <si>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</si>
  <si>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</si>
  <si>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</si>
  <si>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</si>
  <si>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</si>
  <si>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</si>
  <si>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</si>
  <si>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</si>
  <si>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</si>
  <si>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</si>
  <si>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</si>
  <si>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</si>
  <si>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</si>
  <si>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</si>
  <si>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</si>
  <si>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</si>
  <si>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</si>
  <si>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</si>
  <si>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</si>
  <si>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</si>
  <si>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</si>
  <si>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</si>
  <si>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</si>
  <si>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</si>
  <si>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</si>
  <si>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</si>
  <si>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</si>
  <si>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</si>
  <si>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</si>
  <si>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</si>
  <si>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</si>
  <si>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</si>
  <si>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</si>
  <si>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</si>
  <si>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</si>
  <si>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</si>
  <si>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</si>
  <si>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</si>
  <si>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</si>
  <si>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</si>
  <si>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</si>
  <si>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</si>
  <si>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</si>
  <si>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</si>
  <si>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</si>
  <si>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</si>
  <si>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</si>
  <si>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</si>
  <si>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</si>
  <si>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</si>
  <si>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</si>
  <si>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</si>
  <si>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</si>
  <si>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</si>
  <si>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</si>
  <si>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</si>
  <si>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</si>
  <si>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</si>
  <si>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</si>
  <si>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</si>
  <si>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</si>
  <si>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</si>
  <si>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</si>
  <si>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</si>
  <si>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</si>
  <si>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</si>
  <si>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</si>
  <si>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</si>
  <si>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</si>
  <si>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</si>
  <si>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</si>
  <si>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</si>
  <si>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</si>
  <si>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</si>
  <si>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</si>
  <si>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</si>
  <si>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</si>
  <si>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</si>
  <si>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</si>
  <si>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</si>
  <si>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</si>
  <si>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</si>
  <si>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</si>
  <si>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</si>
  <si>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</si>
  <si>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</si>
  <si>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</si>
  <si>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</si>
  <si>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</si>
  <si>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</si>
  <si>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</si>
  <si>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</si>
  <si>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</si>
  <si>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</si>
  <si>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</si>
  <si>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</si>
  <si>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</si>
  <si>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</si>
  <si>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</si>
  <si>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</si>
  <si>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</si>
  <si>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</si>
  <si>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</si>
  <si>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</si>
  <si>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</si>
  <si>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</si>
  <si>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</si>
  <si>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</si>
  <si>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</si>
  <si>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</si>
  <si>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</si>
  <si>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</si>
  <si>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</si>
  <si>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</si>
  <si>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</si>
  <si>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</si>
  <si>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</si>
  <si>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</si>
  <si>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</si>
  <si>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</si>
  <si>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</si>
  <si>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</si>
  <si>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</si>
  <si>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</si>
  <si>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</si>
  <si>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</si>
  <si>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</si>
  <si>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</si>
  <si>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</si>
  <si>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</si>
  <si>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</si>
  <si>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</si>
  <si>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</si>
  <si>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</si>
  <si>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</si>
  <si>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</si>
  <si>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</si>
  <si>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</si>
  <si>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</si>
  <si>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</si>
  <si>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</si>
  <si>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</si>
  <si>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</si>
  <si>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</si>
  <si>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</si>
  <si>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</si>
  <si>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</si>
  <si>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</si>
  <si>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</si>
  <si>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</si>
  <si>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</si>
  <si>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</si>
  <si>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</si>
  <si>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</si>
  <si>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</si>
  <si>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</si>
  <si>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</si>
  <si>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</si>
  <si>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</si>
  <si>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</si>
  <si>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</si>
  <si>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</si>
  <si>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</si>
  <si>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</si>
  <si>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</si>
  <si>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</si>
  <si>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</si>
  <si>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</si>
  <si>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</si>
  <si>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</si>
  <si>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</si>
  <si>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</si>
  <si>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</si>
  <si>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</si>
  <si>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</si>
  <si>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</si>
  <si>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</si>
  <si>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</si>
  <si>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</si>
  <si>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</si>
  <si>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</si>
  <si>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</si>
  <si>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</si>
  <si>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</si>
  <si>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</si>
  <si>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</si>
  <si>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</si>
  <si>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</si>
  <si>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</si>
  <si>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</si>
  <si>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</si>
  <si>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</si>
  <si>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</si>
  <si>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</si>
  <si>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</si>
  <si>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</si>
  <si>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</si>
  <si>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</si>
  <si>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</si>
  <si>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</si>
  <si>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</si>
  <si>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</si>
  <si>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</si>
  <si>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</si>
  <si>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</si>
  <si>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</si>
  <si>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</si>
  <si>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</si>
  <si>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</si>
  <si>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</si>
  <si>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</si>
  <si>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</si>
  <si>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</si>
  <si>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</si>
  <si>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</si>
  <si>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</si>
  <si>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</si>
  <si>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</si>
  <si>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</si>
  <si>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</si>
  <si>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</si>
  <si>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</si>
  <si>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</si>
  <si>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</si>
  <si>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</si>
  <si>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</si>
  <si>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</si>
  <si>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</si>
  <si>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</si>
  <si>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</si>
  <si>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</si>
  <si>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</si>
  <si>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</si>
  <si>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</si>
  <si>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</si>
  <si>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</si>
  <si>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</si>
  <si>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</si>
  <si>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</si>
  <si>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</si>
  <si>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</si>
  <si>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</si>
  <si>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</si>
  <si>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</si>
  <si>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</si>
  <si>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</si>
  <si>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</si>
  <si>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</si>
  <si>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</si>
  <si>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</si>
  <si>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</si>
  <si>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</si>
  <si>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</si>
  <si>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</si>
  <si>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</si>
  <si>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</si>
  <si>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</si>
  <si>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</si>
  <si>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</si>
  <si>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</si>
  <si>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</si>
  <si>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</si>
  <si>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</si>
  <si>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</si>
  <si>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</si>
  <si>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</si>
  <si>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</si>
  <si>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</si>
  <si>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</si>
  <si>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</si>
  <si>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</si>
  <si>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</si>
  <si>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</si>
  <si>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</si>
  <si>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</si>
  <si>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</si>
  <si>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</si>
  <si>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</si>
  <si>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</si>
  <si>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</si>
  <si>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</si>
  <si>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</si>
  <si>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</si>
  <si>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</si>
  <si>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</si>
  <si>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</si>
  <si>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</si>
  <si>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</si>
  <si>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</si>
  <si>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</si>
  <si>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</si>
  <si>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</si>
  <si>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</si>
  <si>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</si>
  <si>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</si>
  <si>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</si>
  <si>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</si>
  <si>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</si>
  <si>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</si>
  <si>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</si>
  <si>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</si>
  <si>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</si>
  <si>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</si>
  <si>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</si>
  <si>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</si>
  <si>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</si>
  <si>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</si>
  <si>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</si>
  <si>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</si>
  <si>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</si>
  <si>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</si>
  <si>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</si>
  <si>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</si>
  <si>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</si>
  <si>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</si>
  <si>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</si>
  <si>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</si>
  <si>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</si>
  <si>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</si>
  <si>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</si>
  <si>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</si>
  <si>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</si>
  <si>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</si>
  <si>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</si>
  <si>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</si>
  <si>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</si>
  <si>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</si>
  <si>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</si>
  <si>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</si>
  <si>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</si>
  <si>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</si>
  <si>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</si>
  <si>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</si>
  <si>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</si>
  <si>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</si>
  <si>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</si>
  <si>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</si>
  <si>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</si>
  <si>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</si>
  <si>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</si>
  <si>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</si>
  <si>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</si>
  <si>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</si>
  <si>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</si>
  <si>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</si>
  <si>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</si>
  <si>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</si>
  <si>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</si>
  <si>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</si>
  <si>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</si>
  <si>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</si>
  <si>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</si>
  <si>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</si>
  <si>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</si>
  <si>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</si>
  <si>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</si>
  <si>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</si>
  <si>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</si>
  <si>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</si>
  <si>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</si>
  <si>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</si>
  <si>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</si>
  <si>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</si>
  <si>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</si>
  <si>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</si>
  <si>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</si>
  <si>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</si>
  <si>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</si>
  <si>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</si>
  <si>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</si>
  <si>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</si>
  <si>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</si>
  <si>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</si>
  <si>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</si>
  <si>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</si>
  <si>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</si>
  <si>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</si>
  <si>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</si>
  <si>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</si>
  <si>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</si>
  <si>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</si>
  <si>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</si>
  <si>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</si>
  <si>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</si>
  <si>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</si>
  <si>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</si>
  <si>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</si>
  <si>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</si>
  <si>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</si>
  <si>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</si>
  <si>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</si>
  <si>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</si>
  <si>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</si>
  <si>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</si>
  <si>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</si>
  <si>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</si>
  <si>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</si>
  <si>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</si>
  <si>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</si>
  <si>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</si>
  <si>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</si>
  <si>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</si>
  <si>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</si>
  <si>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</si>
  <si>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</si>
  <si>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</si>
  <si>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</si>
  <si>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</si>
  <si>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</si>
  <si>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</si>
  <si>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</si>
  <si>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</si>
  <si>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</si>
  <si>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</si>
  <si>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</si>
  <si>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</si>
  <si>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</si>
  <si>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</si>
  <si>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</si>
  <si>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</si>
  <si>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</si>
  <si>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</si>
  <si>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</si>
  <si>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</si>
  <si>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</si>
  <si>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</si>
  <si>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</si>
  <si>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</si>
  <si>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</si>
  <si>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</si>
  <si>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</si>
  <si>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</si>
  <si>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</si>
  <si>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</si>
  <si>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</si>
  <si>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</si>
  <si>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</si>
  <si>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</si>
  <si>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</si>
  <si>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</si>
  <si>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</si>
  <si>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</si>
  <si>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</si>
  <si>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</si>
  <si>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</si>
  <si>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</si>
  <si>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</si>
  <si>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</si>
  <si>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</si>
  <si>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</si>
  <si>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</si>
  <si>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</si>
  <si>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</si>
  <si>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</si>
  <si>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</si>
  <si>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</si>
  <si>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</si>
  <si>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</si>
  <si>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</si>
  <si>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</si>
  <si>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</si>
  <si>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</si>
  <si>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</si>
  <si>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</si>
  <si>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</si>
  <si>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</si>
  <si>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</si>
  <si>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</si>
  <si>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</si>
  <si>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</si>
  <si>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</si>
  <si>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</si>
  <si>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</si>
  <si>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</si>
  <si>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</si>
  <si>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</si>
  <si>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</si>
  <si>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</si>
  <si>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</si>
  <si>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</si>
  <si>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</si>
  <si>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</si>
  <si>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</si>
  <si>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</si>
  <si>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</si>
  <si>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</si>
  <si>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</si>
  <si>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</si>
  <si>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</si>
  <si>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</si>
  <si>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</si>
  <si>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</si>
  <si>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</si>
  <si>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</si>
  <si>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</si>
  <si>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</si>
  <si>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</si>
  <si>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</si>
  <si>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</si>
  <si>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</si>
  <si>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</si>
  <si>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</si>
  <si>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</si>
  <si>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</si>
  <si>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</si>
  <si>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</si>
  <si>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</si>
  <si>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</si>
  <si>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</si>
  <si>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</si>
  <si>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</si>
  <si>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</si>
  <si>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</si>
  <si>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</si>
  <si>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</si>
  <si>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</si>
  <si>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</si>
  <si>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</si>
  <si>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</si>
  <si>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</si>
  <si>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</si>
  <si>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</si>
  <si>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</si>
  <si>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</si>
  <si>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</si>
  <si>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</si>
  <si>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</si>
  <si>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</si>
  <si>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</si>
  <si>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</si>
  <si>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</si>
  <si>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</si>
  <si>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</si>
  <si>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</si>
  <si>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</si>
  <si>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</si>
  <si>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</si>
  <si>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</si>
  <si>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</si>
  <si>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</si>
  <si>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</si>
  <si>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</si>
  <si>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</si>
  <si>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</si>
  <si>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</si>
  <si>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</si>
  <si>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</si>
  <si>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</si>
  <si>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</si>
  <si>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</si>
  <si>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</si>
  <si>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</si>
  <si>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</si>
  <si>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</si>
  <si>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</si>
  <si>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</si>
  <si>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</si>
  <si>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</si>
  <si>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</si>
  <si>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</si>
  <si>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</si>
  <si>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</si>
  <si>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</si>
  <si>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</si>
  <si>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</si>
  <si>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</si>
  <si>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</si>
  <si>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</si>
  <si>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</si>
  <si>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</si>
  <si>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</si>
  <si>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</si>
  <si>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</si>
  <si>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</si>
  <si>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</si>
  <si>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</si>
  <si>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</si>
  <si>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</si>
  <si>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</si>
  <si>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</si>
  <si>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</si>
  <si>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</si>
  <si>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</si>
  <si>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</si>
  <si>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</si>
  <si>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</si>
  <si>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</si>
  <si>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</si>
  <si>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</si>
  <si>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</si>
  <si>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</si>
  <si>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</si>
  <si>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</si>
  <si>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</si>
  <si>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</si>
  <si>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</si>
  <si>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</si>
  <si>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</si>
  <si>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</si>
  <si>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</si>
  <si>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</si>
  <si>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</si>
  <si>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</si>
  <si>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</si>
  <si>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</si>
  <si>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</si>
  <si>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</si>
  <si>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</si>
  <si>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</si>
  <si>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</si>
  <si>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</si>
  <si>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</si>
  <si>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</si>
  <si>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</si>
  <si>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</si>
  <si>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</si>
  <si>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</si>
  <si>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</si>
  <si>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</si>
  <si>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</si>
  <si>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</si>
  <si>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</si>
  <si>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</si>
  <si>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</si>
  <si>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</si>
  <si>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</si>
  <si>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</si>
  <si>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</si>
  <si>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</si>
  <si>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</si>
  <si>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</si>
  <si>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</si>
  <si>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</si>
  <si>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</si>
  <si>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</si>
  <si>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</si>
  <si>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</si>
  <si>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</si>
  <si>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</si>
  <si>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</si>
  <si>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</si>
  <si>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</si>
  <si>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</si>
  <si>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</si>
  <si>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</si>
  <si>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</si>
  <si>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</si>
  <si>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</si>
  <si>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</si>
  <si>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</si>
  <si>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</si>
  <si>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</si>
  <si>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</si>
  <si>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</si>
  <si>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</si>
  <si>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</si>
  <si>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</si>
  <si>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</si>
  <si>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</si>
  <si>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</si>
  <si>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</si>
  <si>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</si>
  <si>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</si>
  <si>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</si>
  <si>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</si>
  <si>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</si>
  <si>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</si>
  <si>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</si>
  <si>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</si>
  <si>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</si>
  <si>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</si>
  <si>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</si>
  <si>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</si>
  <si>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</si>
  <si>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</si>
  <si>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</si>
  <si>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</si>
  <si>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</si>
  <si>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</si>
  <si>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</si>
  <si>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</si>
  <si>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</si>
  <si>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</si>
  <si>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</si>
  <si>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</si>
  <si>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</si>
  <si>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</si>
  <si>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</si>
  <si>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</si>
  <si>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</si>
  <si>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</si>
  <si>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</si>
  <si>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</si>
  <si>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</si>
  <si>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</si>
  <si>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</si>
  <si>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</si>
  <si>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</si>
  <si>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</si>
  <si>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</si>
  <si>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</si>
  <si>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</si>
  <si>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</si>
  <si>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</si>
  <si>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</si>
  <si>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</si>
  <si>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</si>
  <si>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</si>
  <si>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</si>
  <si>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</si>
  <si>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</si>
  <si>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</si>
  <si>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</si>
  <si>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</si>
  <si>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</si>
  <si>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</si>
  <si>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</si>
  <si>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</si>
  <si>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</si>
  <si>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</si>
  <si>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</si>
  <si>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</si>
  <si>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</si>
  <si>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</si>
  <si>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</si>
  <si>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</si>
  <si>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</si>
  <si>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</si>
  <si>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</si>
  <si>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</si>
  <si>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</si>
  <si>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</si>
  <si>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</si>
  <si>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</si>
  <si>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</si>
  <si>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</si>
  <si>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</si>
  <si>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</si>
  <si>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</si>
  <si>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</si>
  <si>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</si>
  <si>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</si>
  <si>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</si>
  <si>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</si>
  <si>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</si>
  <si>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</si>
  <si>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</si>
  <si>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</si>
  <si>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</si>
  <si>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</si>
  <si>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</si>
  <si>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</si>
  <si>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</si>
  <si>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</si>
  <si>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</si>
  <si>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</si>
  <si>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</si>
  <si>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</si>
  <si>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</si>
  <si>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</si>
  <si>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</si>
  <si>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</si>
  <si>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</si>
  <si>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</si>
  <si>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</si>
  <si>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</si>
  <si>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</si>
  <si>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</si>
  <si>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</si>
  <si>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</si>
  <si>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</si>
  <si>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</si>
  <si>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</si>
  <si>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</si>
  <si>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</si>
  <si>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</si>
  <si>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</si>
  <si>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</si>
  <si>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</si>
  <si>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</si>
  <si>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</si>
  <si>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</si>
  <si>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</si>
  <si>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</si>
  <si>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</si>
  <si>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</si>
  <si>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</si>
  <si>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</si>
  <si>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</si>
  <si>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</si>
  <si>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</si>
  <si>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</si>
  <si>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</si>
  <si>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</si>
  <si>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</si>
  <si>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</si>
  <si>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</si>
  <si>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</si>
  <si>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</si>
  <si>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</si>
  <si>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</si>
  <si>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</si>
  <si>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</si>
  <si>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</si>
  <si>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</si>
  <si>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</si>
  <si>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</si>
  <si>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</si>
  <si>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</si>
  <si>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</si>
  <si>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</si>
  <si>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</si>
  <si>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</si>
  <si>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</si>
  <si>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</si>
  <si>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</si>
  <si>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</si>
  <si>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</si>
  <si>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</si>
  <si>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</si>
  <si>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</si>
  <si>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</si>
  <si>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</si>
  <si>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</si>
  <si>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</si>
  <si>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</si>
  <si>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</si>
  <si>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</si>
  <si>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</si>
  <si>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</si>
  <si>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</si>
  <si>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</si>
  <si>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</si>
  <si>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</si>
  <si>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</si>
  <si>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</si>
  <si>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</si>
  <si>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</si>
  <si>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</si>
  <si>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</si>
  <si>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</si>
  <si>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</si>
  <si>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</si>
  <si>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</si>
  <si>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</si>
  <si>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</si>
  <si>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</si>
  <si>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</si>
  <si>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</si>
  <si>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</si>
  <si>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</si>
  <si>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</si>
  <si>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</si>
  <si>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</si>
  <si>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</si>
  <si>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</si>
  <si>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</si>
  <si>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</si>
  <si>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</si>
  <si>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</si>
  <si>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</si>
  <si>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</si>
  <si>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</si>
  <si>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</si>
  <si>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</si>
  <si>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</si>
  <si>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</si>
  <si>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</si>
  <si>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</si>
  <si>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</si>
  <si>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</si>
  <si>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</si>
  <si>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</si>
  <si>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</si>
  <si>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</si>
  <si>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</si>
  <si>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</si>
  <si>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</si>
  <si>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</si>
  <si>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</si>
  <si>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</si>
  <si>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</si>
  <si>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</si>
  <si>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</si>
  <si>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</si>
  <si>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</si>
  <si>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</si>
  <si>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</si>
  <si>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</si>
  <si>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</si>
  <si>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</si>
  <si>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</si>
  <si>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</si>
  <si>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</si>
  <si>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</si>
  <si>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</si>
  <si>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</si>
  <si>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</si>
  <si>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</si>
  <si>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</si>
  <si>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</si>
  <si>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</si>
  <si>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</si>
  <si>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</si>
  <si>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</si>
  <si>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</si>
  <si>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</si>
  <si>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</si>
  <si>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</si>
  <si>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</si>
  <si>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</si>
  <si>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</si>
  <si>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</si>
  <si>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</si>
  <si>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</si>
  <si>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</si>
  <si>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</si>
  <si>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</si>
  <si>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</si>
  <si>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</si>
  <si>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</si>
  <si>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</si>
  <si>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</si>
  <si>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</si>
  <si>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</si>
  <si>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</si>
  <si>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</si>
  <si>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</si>
  <si>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</si>
  <si>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</si>
  <si>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</si>
  <si>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</si>
  <si>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</si>
  <si>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</si>
  <si>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</si>
  <si>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</si>
  <si>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</si>
  <si>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</si>
  <si>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</si>
  <si>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</si>
  <si>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</si>
  <si>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</si>
  <si>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</si>
  <si>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</si>
  <si>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</si>
  <si>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</si>
  <si>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</si>
  <si>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</si>
  <si>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</si>
  <si>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</si>
  <si>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</si>
  <si>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</si>
  <si>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</si>
  <si>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</si>
  <si>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</si>
  <si>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</si>
  <si>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</si>
  <si>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</si>
  <si>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</si>
  <si>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</si>
  <si>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</si>
  <si>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</si>
  <si>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</si>
  <si>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</si>
  <si>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</si>
  <si>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</si>
  <si>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</si>
  <si>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</si>
  <si>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</si>
  <si>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</si>
  <si>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</si>
  <si>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</si>
  <si>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</si>
  <si>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</si>
  <si>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</si>
  <si>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</si>
  <si>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</si>
  <si>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</si>
  <si>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</si>
  <si>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</si>
  <si>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</si>
  <si>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</si>
  <si>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</si>
  <si>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</si>
  <si>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</si>
  <si>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</si>
  <si>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</si>
  <si>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</si>
  <si>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</si>
  <si>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</si>
  <si>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</si>
  <si>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</si>
  <si>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</si>
  <si>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</si>
  <si>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</si>
  <si>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</si>
  <si>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</si>
  <si>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</si>
  <si>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</si>
  <si>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</si>
  <si>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</si>
  <si>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</si>
  <si>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</si>
  <si>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</si>
  <si>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</si>
  <si>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</si>
  <si>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</si>
  <si>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</si>
  <si>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</si>
  <si>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</si>
  <si>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</si>
  <si>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</si>
  <si>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</si>
  <si>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</si>
  <si>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</si>
  <si>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</si>
  <si>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</si>
  <si>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</si>
  <si>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</si>
  <si>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</si>
  <si>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</si>
  <si>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</si>
  <si>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</si>
  <si>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</si>
  <si>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</si>
  <si>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</si>
  <si>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</si>
  <si>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</si>
  <si>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</si>
  <si>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</si>
  <si>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</si>
  <si>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</si>
  <si>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</si>
  <si>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</si>
  <si>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</si>
  <si>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</si>
  <si>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</si>
  <si>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</si>
  <si>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</si>
  <si>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</si>
  <si>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</si>
  <si>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</si>
  <si>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</si>
  <si>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</si>
  <si>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</si>
  <si>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</si>
  <si>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</si>
  <si>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</si>
  <si>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</si>
  <si>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</si>
  <si>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</si>
  <si>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</si>
  <si>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</si>
  <si>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</si>
  <si>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</si>
  <si>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</si>
  <si>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</si>
  <si>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</si>
  <si>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</si>
  <si>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</si>
  <si>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</si>
  <si>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</si>
  <si>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</si>
  <si>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</si>
  <si>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</si>
  <si>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</si>
  <si>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</si>
  <si>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</si>
  <si>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</si>
  <si>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</si>
  <si>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</si>
  <si>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</si>
  <si>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</si>
  <si>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</si>
  <si>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</si>
  <si>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</si>
  <si>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</si>
  <si>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</si>
  <si>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</si>
  <si>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</si>
  <si>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</si>
  <si>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</si>
  <si>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</si>
  <si>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</si>
  <si>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</si>
  <si>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</si>
  <si>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</si>
  <si>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</si>
  <si>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</si>
  <si>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</si>
  <si>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</si>
  <si>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</si>
  <si>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</si>
  <si>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</si>
  <si>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</si>
  <si>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</si>
  <si>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</si>
  <si>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</si>
  <si>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</si>
  <si>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</si>
  <si>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</si>
  <si>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</si>
  <si>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</si>
  <si>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</si>
  <si>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</si>
  <si>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</si>
  <si>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</si>
  <si>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</si>
  <si>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</si>
  <si>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</si>
  <si>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</si>
  <si>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</si>
  <si>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</si>
  <si>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</si>
  <si>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</si>
  <si>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</si>
  <si>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</si>
  <si>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</si>
  <si>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</si>
  <si>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</si>
  <si>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</si>
  <si>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</si>
  <si>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</si>
  <si>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</si>
  <si>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</si>
  <si>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</si>
  <si>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</si>
  <si>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</si>
  <si>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</si>
  <si>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</si>
  <si>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</si>
  <si>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</si>
  <si>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</si>
  <si>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</si>
  <si>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</si>
  <si>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</si>
  <si>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</si>
  <si>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</si>
  <si>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</si>
  <si>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</si>
  <si>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</si>
  <si>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</si>
  <si>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</si>
  <si>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</si>
  <si>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</si>
  <si>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</si>
  <si>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</si>
  <si>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</si>
  <si>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</si>
  <si>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</si>
  <si>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</si>
  <si>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</si>
  <si>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</si>
  <si>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</si>
  <si>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</si>
  <si>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</si>
  <si>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</si>
  <si>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</si>
  <si>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</si>
  <si>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</si>
  <si>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</si>
  <si>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</si>
  <si>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</si>
  <si>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</si>
  <si>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</si>
  <si>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</si>
  <si>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</si>
  <si>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</si>
  <si>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</si>
  <si>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</si>
  <si>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</si>
  <si>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</si>
  <si>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</si>
  <si>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</si>
  <si>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</si>
  <si>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</si>
  <si>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</si>
  <si>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</si>
  <si>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</si>
  <si>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</si>
  <si>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</si>
  <si>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</si>
  <si>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</si>
  <si>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</si>
  <si>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</si>
  <si>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</si>
  <si>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</si>
  <si>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</si>
  <si>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</si>
  <si>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</si>
  <si>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</si>
  <si>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</si>
  <si>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</si>
  <si>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</si>
  <si>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</si>
  <si>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</si>
  <si>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</si>
  <si>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</si>
  <si>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</si>
  <si>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</si>
  <si>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</si>
  <si>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</si>
  <si>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</si>
  <si>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</si>
  <si>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</si>
  <si>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</si>
  <si>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</si>
  <si>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</si>
  <si>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</si>
  <si>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</si>
  <si>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</si>
  <si>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</si>
  <si>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</si>
  <si>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</si>
  <si>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</si>
  <si>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</si>
  <si>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</si>
  <si>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</si>
  <si>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</si>
  <si>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</si>
  <si>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</si>
  <si>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</si>
  <si>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</si>
  <si>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</si>
  <si>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</si>
  <si>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</si>
  <si>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</si>
  <si>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</si>
  <si>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</si>
  <si>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</si>
  <si>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</si>
  <si>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</si>
  <si>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</si>
  <si>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</si>
  <si>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</si>
  <si>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</si>
  <si>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</si>
  <si>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</si>
  <si>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</si>
  <si>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</si>
  <si>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</si>
  <si>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</si>
  <si>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</si>
  <si>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</si>
  <si>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</si>
  <si>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</si>
  <si>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</si>
  <si>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</si>
  <si>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</si>
  <si>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</si>
  <si>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</si>
  <si>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</si>
  <si>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</si>
  <si>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</si>
  <si>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</si>
  <si>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</si>
  <si>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</si>
  <si>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</si>
  <si>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</si>
  <si>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</si>
  <si>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</si>
  <si>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</si>
  <si>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</si>
  <si>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</si>
  <si>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</si>
  <si>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</si>
  <si>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</si>
  <si>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</si>
  <si>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</si>
  <si>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</si>
  <si>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</si>
  <si>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</si>
  <si>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</si>
  <si>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</si>
  <si>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</si>
  <si>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</si>
  <si>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</si>
  <si>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</si>
  <si>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</si>
  <si>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</si>
  <si>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</si>
  <si>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</si>
  <si>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</si>
  <si>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</si>
  <si>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</si>
  <si>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</si>
  <si>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</si>
  <si>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</si>
  <si>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</si>
  <si>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</si>
  <si>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</si>
  <si>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</si>
  <si>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</si>
  <si>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</si>
  <si>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</si>
  <si>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</si>
  <si>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</si>
  <si>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</si>
  <si>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</si>
  <si>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</si>
  <si>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</si>
  <si>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</si>
  <si>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</si>
  <si>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</si>
  <si>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</si>
  <si>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</si>
  <si>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</si>
  <si>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</si>
  <si>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</si>
  <si>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</si>
  <si>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</si>
  <si>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</si>
  <si>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</si>
  <si>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</si>
  <si>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</si>
  <si>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</si>
  <si>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</si>
  <si>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</si>
  <si>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</si>
  <si>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</si>
  <si>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</si>
  <si>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</si>
  <si>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</si>
  <si>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</si>
  <si>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</si>
  <si>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</si>
  <si>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</si>
  <si>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</si>
  <si>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</si>
  <si>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</si>
  <si>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</si>
  <si>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</si>
  <si>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</si>
  <si>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</si>
  <si>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</si>
  <si>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</si>
  <si>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</si>
  <si>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</si>
  <si>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</si>
  <si>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</si>
  <si>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</si>
  <si>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</si>
  <si>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</si>
  <si>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</si>
  <si>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</si>
  <si>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</si>
  <si>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</si>
  <si>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</si>
  <si>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</si>
  <si>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</si>
  <si>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</si>
  <si>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</si>
  <si>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</si>
  <si>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</si>
  <si>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</si>
  <si>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</si>
  <si>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</si>
  <si>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</si>
  <si>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</si>
  <si>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</si>
  <si>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</si>
  <si>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</si>
  <si>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</si>
  <si>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</si>
  <si>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</si>
  <si>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</si>
  <si>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</si>
  <si>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</si>
  <si>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</si>
  <si>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</si>
  <si>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</si>
  <si>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</si>
  <si>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</si>
  <si>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</si>
  <si>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</si>
  <si>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</si>
  <si>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</si>
  <si>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</si>
  <si>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</si>
  <si>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</si>
  <si>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</si>
  <si>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</si>
  <si>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</si>
  <si>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</si>
  <si>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</si>
  <si>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</si>
  <si>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</si>
  <si>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</si>
  <si>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</si>
  <si>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</si>
  <si>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</si>
  <si>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</si>
  <si>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</si>
  <si>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</si>
  <si>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</si>
  <si>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</si>
  <si>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</si>
  <si>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</si>
  <si>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</si>
  <si>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</si>
  <si>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</si>
  <si>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</si>
  <si>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</si>
  <si>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</si>
  <si>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</si>
  <si>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</si>
  <si>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</si>
  <si>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</si>
  <si>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</si>
  <si>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</si>
  <si>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</si>
  <si>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</si>
  <si>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</si>
  <si>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</si>
  <si>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</si>
  <si>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</si>
  <si>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</si>
  <si>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</si>
  <si>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</si>
  <si>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</si>
  <si>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</si>
  <si>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</si>
  <si>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</si>
  <si>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</si>
  <si>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</si>
  <si>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</si>
  <si>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</si>
  <si>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</si>
  <si>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</si>
  <si>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</si>
  <si>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</si>
  <si>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</si>
  <si>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</si>
  <si>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</si>
  <si>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</si>
  <si>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</si>
  <si>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</si>
  <si>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</si>
  <si>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</si>
  <si>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</si>
  <si>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</si>
  <si>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</si>
  <si>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</si>
  <si>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</si>
  <si>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</si>
  <si>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</si>
  <si>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</si>
  <si>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</si>
  <si>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</si>
  <si>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</si>
  <si>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</si>
  <si>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</si>
  <si>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</si>
  <si>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</si>
  <si>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</si>
  <si>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</si>
  <si>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</si>
  <si>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</si>
  <si>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</si>
  <si>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</si>
  <si>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</si>
  <si>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</si>
  <si>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</si>
  <si>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</si>
  <si>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</si>
  <si>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</si>
  <si>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</si>
  <si>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</si>
  <si>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</si>
  <si>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</si>
  <si>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</si>
  <si>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</si>
  <si>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</si>
  <si>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</si>
  <si>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</si>
  <si>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</si>
  <si>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</si>
  <si>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</si>
  <si>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</si>
  <si>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</si>
  <si>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</si>
  <si>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</si>
  <si>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</si>
  <si>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</si>
  <si>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</si>
  <si>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</si>
  <si>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</si>
  <si>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</si>
  <si>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</si>
  <si>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</si>
  <si>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</si>
  <si>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</si>
  <si>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</si>
  <si>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</si>
  <si>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</si>
  <si>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</si>
  <si>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</si>
  <si>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</si>
  <si>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</si>
  <si>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</si>
  <si>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</si>
  <si>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</si>
  <si>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</si>
  <si>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</si>
  <si>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</si>
  <si>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</si>
  <si>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</si>
  <si>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</si>
  <si>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</si>
  <si>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</si>
  <si>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</si>
  <si>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</si>
  <si>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</si>
  <si>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</si>
  <si>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</si>
  <si>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</si>
  <si>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</si>
  <si>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</si>
  <si>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</si>
  <si>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</si>
  <si>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</si>
  <si>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</si>
  <si>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</si>
  <si>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</si>
  <si>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</si>
  <si>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</si>
  <si>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</si>
  <si>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</si>
  <si>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</si>
  <si>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</si>
  <si>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</si>
  <si>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</si>
  <si>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</si>
  <si>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</si>
  <si>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</si>
  <si>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</si>
  <si>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</si>
  <si>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</si>
  <si>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</si>
  <si>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</si>
  <si>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</si>
  <si>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</si>
  <si>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</si>
  <si>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</si>
  <si>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</si>
  <si>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</si>
  <si>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</si>
  <si>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</si>
  <si>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</si>
  <si>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</si>
  <si>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</si>
  <si>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</si>
  <si>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</si>
  <si>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</si>
  <si>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</si>
  <si>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</si>
  <si>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</si>
  <si>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</si>
  <si>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</si>
  <si>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</si>
  <si>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</si>
  <si>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</si>
  <si>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</si>
  <si>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</si>
  <si>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</si>
  <si>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</si>
  <si>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</si>
  <si>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</si>
  <si>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</si>
  <si>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</si>
  <si>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</si>
  <si>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</si>
  <si>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</si>
  <si>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</si>
  <si>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</si>
  <si>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</si>
  <si>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</si>
  <si>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</si>
  <si>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</si>
  <si>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</si>
  <si>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</si>
  <si>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</si>
  <si>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</si>
  <si>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</si>
  <si>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</si>
  <si>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</si>
  <si>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</si>
  <si>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</si>
  <si>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</si>
  <si>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</si>
  <si>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</si>
  <si>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</si>
  <si>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</si>
  <si>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</si>
  <si>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</si>
  <si>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</si>
  <si>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</si>
  <si>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</si>
  <si>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</si>
  <si>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</si>
  <si>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</si>
  <si>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</si>
  <si>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</si>
  <si>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</si>
  <si>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</si>
  <si>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</si>
  <si>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</si>
  <si>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</si>
  <si>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</si>
  <si>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</si>
  <si>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</si>
  <si>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</si>
  <si>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</si>
  <si>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</si>
  <si>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</si>
  <si>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</si>
  <si>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</si>
  <si>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</si>
  <si>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</si>
  <si>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</si>
  <si>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</si>
  <si>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</si>
  <si>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</si>
  <si>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</si>
  <si>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</si>
  <si>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</si>
  <si>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</si>
  <si>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</si>
  <si>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</si>
  <si>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</si>
  <si>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</si>
  <si>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</si>
  <si>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</si>
  <si>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</si>
  <si>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</si>
  <si>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</si>
  <si>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</si>
  <si>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</si>
  <si>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</si>
  <si>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</si>
  <si>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</si>
  <si>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</si>
  <si>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</si>
  <si>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</si>
  <si>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</si>
  <si>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</si>
  <si>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</si>
  <si>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</si>
  <si>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</si>
  <si>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</si>
  <si>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</si>
  <si>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</si>
  <si>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</si>
  <si>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</si>
  <si>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</si>
  <si>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</si>
  <si>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</si>
  <si>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</si>
  <si>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</si>
  <si>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</si>
  <si>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</si>
  <si>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</si>
  <si>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</si>
  <si>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</si>
  <si>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</si>
  <si>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</si>
  <si>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</si>
  <si>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</si>
  <si>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</si>
  <si>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</si>
  <si>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</si>
  <si>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</si>
  <si>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</si>
  <si>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</si>
  <si>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</si>
  <si>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</si>
  <si>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</si>
  <si>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</si>
  <si>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</si>
  <si>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</si>
  <si>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</si>
  <si>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</si>
  <si>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</si>
  <si>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</si>
  <si>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</si>
  <si>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</si>
  <si>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</si>
  <si>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</si>
  <si>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</si>
  <si>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</si>
  <si>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</si>
  <si>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</si>
  <si>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</si>
  <si>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</si>
  <si>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</si>
  <si>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</si>
  <si>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</si>
  <si>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</si>
  <si>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</si>
  <si>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</si>
  <si>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</si>
  <si>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</si>
  <si>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</si>
  <si>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</si>
  <si>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</si>
  <si>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</si>
  <si>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</si>
  <si>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</si>
  <si>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</si>
  <si>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</si>
  <si>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</si>
  <si>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</si>
  <si>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</si>
  <si>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</si>
  <si>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</si>
  <si>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</si>
  <si>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</si>
  <si>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</si>
  <si>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</si>
  <si>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</si>
  <si>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</si>
  <si>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</si>
  <si>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</si>
  <si>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</si>
  <si>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</si>
  <si>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</si>
  <si>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</si>
  <si>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</si>
  <si>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</si>
  <si>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</si>
  <si>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</si>
  <si>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</si>
  <si>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</si>
  <si>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</si>
  <si>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</si>
  <si>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</si>
  <si>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</si>
  <si>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</si>
  <si>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</si>
  <si>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</si>
  <si>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</si>
  <si>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</si>
  <si>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</si>
  <si>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</si>
  <si>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</si>
  <si>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</si>
  <si>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</si>
  <si>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</si>
  <si>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</si>
  <si>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</si>
  <si>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</si>
  <si>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</si>
  <si>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</si>
  <si>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</si>
  <si>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</si>
  <si>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</si>
  <si>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</si>
  <si>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</si>
  <si>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</si>
  <si>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</si>
  <si>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</si>
  <si>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</si>
  <si>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</si>
  <si>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</si>
  <si>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</si>
  <si>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</si>
  <si>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</si>
  <si>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</si>
  <si>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</si>
  <si>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</si>
  <si>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</si>
  <si>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</si>
  <si>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</si>
  <si>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</si>
  <si>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</si>
  <si>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</si>
  <si>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</si>
  <si>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</si>
  <si>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</si>
  <si>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</si>
  <si>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</si>
  <si>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</si>
  <si>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</si>
  <si>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</si>
  <si>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</si>
  <si>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</si>
  <si>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</si>
  <si>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</si>
  <si>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</si>
  <si>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</si>
  <si>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</si>
  <si>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</si>
  <si>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</si>
  <si>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</si>
  <si>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</si>
  <si>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</si>
  <si>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</si>
  <si>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</si>
  <si>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</si>
  <si>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</si>
  <si>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</si>
  <si>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</si>
  <si>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</si>
  <si>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</si>
  <si>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</si>
  <si>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</si>
  <si>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</si>
  <si>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</si>
  <si>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</si>
  <si>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</si>
  <si>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</si>
  <si>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</si>
  <si>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</si>
  <si>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</si>
  <si>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</si>
  <si>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</si>
  <si>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</si>
  <si>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</si>
  <si>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</si>
  <si>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</si>
  <si>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</si>
  <si>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</si>
  <si>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</si>
  <si>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</si>
  <si>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</si>
  <si>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</si>
  <si>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</si>
  <si>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</si>
  <si>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</si>
  <si>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</si>
  <si>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</si>
  <si>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</si>
  <si>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</si>
  <si>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</si>
  <si>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</si>
  <si>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</si>
  <si>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</si>
  <si>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</si>
  <si>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</si>
  <si>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</si>
  <si>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</si>
  <si>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</si>
  <si>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</si>
  <si>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</si>
  <si>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</si>
  <si>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</si>
  <si>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</si>
  <si>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</si>
  <si>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</si>
  <si>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</si>
  <si>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</si>
  <si>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</si>
  <si>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</si>
  <si>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</si>
  <si>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</si>
  <si>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</si>
  <si>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</si>
  <si>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</si>
  <si>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</si>
  <si>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</si>
  <si>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</si>
  <si>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</si>
  <si>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</si>
  <si>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</si>
  <si>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</si>
  <si>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</si>
  <si>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</si>
  <si>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</si>
  <si>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</si>
  <si>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</si>
  <si>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</si>
  <si>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</si>
  <si>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</si>
  <si>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</si>
  <si>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</si>
  <si>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</si>
  <si>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</si>
  <si>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</si>
  <si>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</si>
  <si>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</si>
  <si>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</si>
  <si>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</si>
  <si>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</si>
  <si>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</si>
  <si>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</si>
  <si>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</si>
  <si>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</si>
  <si>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</si>
  <si>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</si>
  <si>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</si>
  <si>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</si>
  <si>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</si>
  <si>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</si>
  <si>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</si>
  <si>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</si>
  <si>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</si>
  <si>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</si>
  <si>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</si>
  <si>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</si>
  <si>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</si>
  <si>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</si>
  <si>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</si>
  <si>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</si>
  <si>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</si>
  <si>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</si>
  <si>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</si>
  <si>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</si>
  <si>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</si>
  <si>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</si>
  <si>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</si>
  <si>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</si>
  <si>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</si>
  <si>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</si>
  <si>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</si>
  <si>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</si>
  <si>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</si>
  <si>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</si>
  <si>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</si>
  <si>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</si>
  <si>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</si>
  <si>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</si>
  <si>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</si>
  <si>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</si>
  <si>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</si>
  <si>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</si>
  <si>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</si>
  <si>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</si>
  <si>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</si>
  <si>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</si>
  <si>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</si>
  <si>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</si>
  <si>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</si>
  <si>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</si>
  <si>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</si>
  <si>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</si>
  <si>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</si>
  <si>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</si>
  <si>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</si>
  <si>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</si>
  <si>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</si>
  <si>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</si>
  <si>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</si>
  <si>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</si>
  <si>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</si>
  <si>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</si>
  <si>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</si>
  <si>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</si>
  <si>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</si>
  <si>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</si>
  <si>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</si>
  <si>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</si>
  <si>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</si>
  <si>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</si>
  <si>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</si>
  <si>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</si>
  <si>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</si>
  <si>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</si>
  <si>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</si>
  <si>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</si>
  <si>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</si>
  <si>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</si>
  <si>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</si>
  <si>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</si>
  <si>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</si>
  <si>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</si>
  <si>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</si>
  <si>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</si>
  <si>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</si>
  <si>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</si>
  <si>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</si>
  <si>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</si>
  <si>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</si>
  <si>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</si>
  <si>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</si>
  <si>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</si>
  <si>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</si>
  <si>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</si>
  <si>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</si>
  <si>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</si>
  <si>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</si>
  <si>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</si>
  <si>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</si>
  <si>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</si>
  <si>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</si>
  <si>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</si>
  <si>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</si>
  <si>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</si>
  <si>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</si>
  <si>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</si>
  <si>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</si>
  <si>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</si>
  <si>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</si>
  <si>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</si>
  <si>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</si>
  <si>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</si>
  <si>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</si>
  <si>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</si>
  <si>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</si>
  <si>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</si>
  <si>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</si>
  <si>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</si>
  <si>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</si>
  <si>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</si>
  <si>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</si>
  <si>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</si>
  <si>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</si>
  <si>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</si>
  <si>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</si>
  <si>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</si>
  <si>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</si>
  <si>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</si>
  <si>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</si>
  <si>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</si>
  <si>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</si>
  <si>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</si>
  <si>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</si>
  <si>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</si>
  <si>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</si>
  <si>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</si>
  <si>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</si>
  <si>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</si>
  <si>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</si>
  <si>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</si>
  <si>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</si>
  <si>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</si>
  <si>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</si>
  <si>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</si>
  <si>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</si>
  <si>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</si>
  <si>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</si>
  <si>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</si>
  <si>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</si>
  <si>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</si>
  <si>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</si>
  <si>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</si>
  <si>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</si>
  <si>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</si>
  <si>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</si>
  <si>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</si>
  <si>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</si>
  <si>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</si>
  <si>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</si>
  <si>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</si>
  <si>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</si>
  <si>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</si>
  <si>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</si>
  <si>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</si>
  <si>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</si>
  <si>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</si>
  <si>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</si>
  <si>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</si>
  <si>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</si>
  <si>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</si>
  <si>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</si>
  <si>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</si>
  <si>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</si>
  <si>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</si>
  <si>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</si>
  <si>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</si>
  <si>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</si>
  <si>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</si>
  <si>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</si>
  <si>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</si>
  <si>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</si>
  <si>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</si>
  <si>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</si>
  <si>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</si>
  <si>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</si>
  <si>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</si>
  <si>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</si>
  <si>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</si>
  <si>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</si>
  <si>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</si>
  <si>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</si>
  <si>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</si>
  <si>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</si>
  <si>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</si>
  <si>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</si>
  <si>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</si>
  <si>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</si>
  <si>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</si>
  <si>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</si>
  <si>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</si>
  <si>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</si>
  <si>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</si>
  <si>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</si>
  <si>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</si>
  <si>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</si>
  <si>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</si>
  <si>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</si>
  <si>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</si>
  <si>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</si>
  <si>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</si>
  <si>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</si>
  <si>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</si>
  <si>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</si>
  <si>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</si>
  <si>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</si>
  <si>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</si>
  <si>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</si>
  <si>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</si>
  <si>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</si>
  <si>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</si>
  <si>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</si>
  <si>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</si>
  <si>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</si>
  <si>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</si>
  <si>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</si>
  <si>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</si>
  <si>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</si>
  <si>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</si>
  <si>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</si>
  <si>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</si>
  <si>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</si>
  <si>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</si>
  <si>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</si>
  <si>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</si>
  <si>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</si>
  <si>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</si>
  <si>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</si>
  <si>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</si>
  <si>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</si>
  <si>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</si>
  <si>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</si>
  <si>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</si>
  <si>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</si>
  <si>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</si>
  <si>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</si>
  <si>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</si>
  <si>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</si>
  <si>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</si>
  <si>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</si>
  <si>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</si>
  <si>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</si>
  <si>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</si>
  <si>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</si>
  <si>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</si>
  <si>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</si>
  <si>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</si>
  <si>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</si>
  <si>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</si>
  <si>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</si>
  <si>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</si>
  <si>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</si>
  <si>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</si>
  <si>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</si>
  <si>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</si>
  <si>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</si>
  <si>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</si>
  <si>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</si>
  <si>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</si>
  <si>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</si>
  <si>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</si>
  <si>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</si>
  <si>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</si>
  <si>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</si>
  <si>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</si>
  <si>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</si>
  <si>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</si>
  <si>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</si>
  <si>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</si>
  <si>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</si>
  <si>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</si>
  <si>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</si>
  <si>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</si>
  <si>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</si>
  <si>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</si>
  <si>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</si>
  <si>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</si>
  <si>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</si>
  <si>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</si>
  <si>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</si>
  <si>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</si>
  <si>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</si>
  <si>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</si>
  <si>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</si>
  <si>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</si>
  <si>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</si>
  <si>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</si>
  <si>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</si>
  <si>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</si>
  <si>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</si>
  <si>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</si>
  <si>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</si>
  <si>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</si>
  <si>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</si>
  <si>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</si>
  <si>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</si>
  <si>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</si>
  <si>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</si>
  <si>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</si>
  <si>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</si>
  <si>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</si>
  <si>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</si>
  <si>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</si>
  <si>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</si>
  <si>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</si>
  <si>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</si>
  <si>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</si>
  <si>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</si>
  <si>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</si>
  <si>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</si>
  <si>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</si>
  <si>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</si>
  <si>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</si>
  <si>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</si>
  <si>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</si>
  <si>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</si>
  <si>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</si>
  <si>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</si>
  <si>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</si>
  <si>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</si>
  <si>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</si>
  <si>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</si>
  <si>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</si>
  <si>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</si>
  <si>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</si>
  <si>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</si>
  <si>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</si>
  <si>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</si>
  <si>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</si>
  <si>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</si>
  <si>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</si>
  <si>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</si>
  <si>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</si>
  <si>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</si>
  <si>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</si>
  <si>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</si>
  <si>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</si>
  <si>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</si>
  <si>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</si>
  <si>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</si>
  <si>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</si>
  <si>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</si>
  <si>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</si>
  <si>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</si>
  <si>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</si>
  <si>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</si>
  <si>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</si>
  <si>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</si>
  <si>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</si>
  <si>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</si>
  <si>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</si>
  <si>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</si>
  <si>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</si>
  <si>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</si>
  <si>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</si>
  <si>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</si>
  <si>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</si>
  <si>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</si>
  <si>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</si>
  <si>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</si>
  <si>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</si>
  <si>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</si>
  <si>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</si>
  <si>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</si>
  <si>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</si>
  <si>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</si>
  <si>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</si>
  <si>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</si>
  <si>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</si>
  <si>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</si>
  <si>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</si>
  <si>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</si>
  <si>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</si>
  <si>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</si>
  <si>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</si>
  <si>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</si>
  <si>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</si>
  <si>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</si>
  <si>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</si>
  <si>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</si>
  <si>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</si>
  <si>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</si>
  <si>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</si>
  <si>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</si>
  <si>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</si>
  <si>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</si>
  <si>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</si>
  <si>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</si>
  <si>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</si>
  <si>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</si>
  <si>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</si>
  <si>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</si>
  <si>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</si>
  <si>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</si>
  <si>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</si>
  <si>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</si>
  <si>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</si>
  <si>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</si>
  <si>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</si>
  <si>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</si>
  <si>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</si>
  <si>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</si>
  <si>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</si>
  <si>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</si>
  <si>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</si>
  <si>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</si>
  <si>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</si>
  <si>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</si>
  <si>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</si>
  <si>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</si>
  <si>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</si>
  <si>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</si>
  <si>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</si>
  <si>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</si>
  <si>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</si>
  <si>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</si>
  <si>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</si>
  <si>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</si>
  <si>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</si>
  <si>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</si>
  <si>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</si>
  <si>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</si>
  <si>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</si>
  <si>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</si>
  <si>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</si>
  <si>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</si>
  <si>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</si>
  <si>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</si>
  <si>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</si>
  <si>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</si>
  <si>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</si>
  <si>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</si>
  <si>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</si>
  <si>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</si>
  <si>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</si>
  <si>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</si>
  <si>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</si>
  <si>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</si>
  <si>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</si>
  <si>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</si>
  <si>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</si>
  <si>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</si>
  <si>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</si>
  <si>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</si>
  <si>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</si>
  <si>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</si>
  <si>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</si>
  <si>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</si>
  <si>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</si>
  <si>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</si>
  <si>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</si>
  <si>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</si>
  <si>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</si>
  <si>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</si>
  <si>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</si>
  <si>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</si>
  <si>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</si>
  <si>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</si>
  <si>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</si>
  <si>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</si>
  <si>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</si>
  <si>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</si>
  <si>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</si>
  <si>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</si>
  <si>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</si>
  <si>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</si>
  <si>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</si>
  <si>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</si>
  <si>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</si>
  <si>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</si>
  <si>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</si>
  <si>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</si>
  <si>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</si>
  <si>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</si>
  <si>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</si>
  <si>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</si>
  <si>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</si>
  <si>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</si>
  <si>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</si>
  <si>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</si>
  <si>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</si>
  <si>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</si>
  <si>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</si>
  <si>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</si>
  <si>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</si>
  <si>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</si>
  <si>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</si>
  <si>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</si>
  <si>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</si>
  <si>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</si>
  <si>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</si>
  <si>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</si>
  <si>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</si>
  <si>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</si>
  <si>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</si>
  <si>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</si>
  <si>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</si>
  <si>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</si>
  <si>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</si>
  <si>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</si>
  <si>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</si>
  <si>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</si>
  <si>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</si>
  <si>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</si>
  <si>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</si>
  <si>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</si>
  <si>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</si>
  <si>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</si>
  <si>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</si>
  <si>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</si>
  <si>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</si>
  <si>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</si>
  <si>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</si>
  <si>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</si>
  <si>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</si>
  <si>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</si>
  <si>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</si>
  <si>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</si>
  <si>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</si>
  <si>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</si>
  <si>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</si>
  <si>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</si>
  <si>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</si>
  <si>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</si>
  <si>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</si>
  <si>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</si>
  <si>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</si>
  <si>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</si>
  <si>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</si>
  <si>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</si>
  <si>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</si>
  <si>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</si>
  <si>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</si>
  <si>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</si>
  <si>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</si>
  <si>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</si>
  <si>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</si>
  <si>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</si>
  <si>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</si>
  <si>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</si>
  <si>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</si>
  <si>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</si>
  <si>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</si>
  <si>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</si>
  <si>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</si>
  <si>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</si>
  <si>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</si>
  <si>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</si>
  <si>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</si>
  <si>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</si>
  <si>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</si>
  <si>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</si>
  <si>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</si>
  <si>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</si>
  <si>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</si>
  <si>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</si>
  <si>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</si>
  <si>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</si>
  <si>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</si>
  <si>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</si>
  <si>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</si>
  <si>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</si>
  <si>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</si>
  <si>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</si>
  <si>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</si>
  <si>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</si>
  <si>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</si>
  <si>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</si>
  <si>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</si>
  <si>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</si>
  <si>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</si>
  <si>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</si>
  <si>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</si>
  <si>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</si>
  <si>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</si>
  <si>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</si>
  <si>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</si>
  <si>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</si>
  <si>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</si>
  <si>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</si>
  <si>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</si>
  <si>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</si>
  <si>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</si>
  <si>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</si>
  <si>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</si>
  <si>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</si>
  <si>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</si>
  <si>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</si>
  <si>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</si>
  <si>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</si>
  <si>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</si>
  <si>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</si>
  <si>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</si>
  <si>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</si>
  <si>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</si>
  <si>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</si>
  <si>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</si>
  <si>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</si>
  <si>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</si>
  <si>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</si>
  <si>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</si>
  <si>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</si>
  <si>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</si>
  <si>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</si>
  <si>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</si>
  <si>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</si>
  <si>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</si>
  <si>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</si>
  <si>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</si>
  <si>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</si>
  <si>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</si>
  <si>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</si>
  <si>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</si>
  <si>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</si>
  <si>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</si>
  <si>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</si>
  <si>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</si>
  <si>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</si>
  <si>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</si>
  <si>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</si>
  <si>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</si>
  <si>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</si>
  <si>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</si>
  <si>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</si>
  <si>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</si>
  <si>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</si>
  <si>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</si>
  <si>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</si>
  <si>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</si>
  <si>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</si>
  <si>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</si>
  <si>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</si>
  <si>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</si>
  <si>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</si>
  <si>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</si>
  <si>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</si>
  <si>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</si>
  <si>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</si>
  <si>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</si>
  <si>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</si>
  <si>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</si>
  <si>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</si>
  <si>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</si>
  <si>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</si>
  <si>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</si>
  <si>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</si>
  <si>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</si>
  <si>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</si>
  <si>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</si>
  <si>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</si>
  <si>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</si>
  <si>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</si>
  <si>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</si>
  <si>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</si>
  <si>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</si>
  <si>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</si>
  <si>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</si>
  <si>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</si>
  <si>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</si>
  <si>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</si>
  <si>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</si>
  <si>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</si>
  <si>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</si>
  <si>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</si>
  <si>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</si>
  <si>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</si>
  <si>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</si>
  <si>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</si>
  <si>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</si>
  <si>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</si>
  <si>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</si>
  <si>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</si>
  <si>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</si>
  <si>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</si>
  <si>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</si>
  <si>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</si>
  <si>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</si>
  <si>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</si>
  <si>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</si>
  <si>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</si>
  <si>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</si>
  <si>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</si>
  <si>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</si>
  <si>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</si>
  <si>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</si>
  <si>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</si>
  <si>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</si>
  <si>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</si>
  <si>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</si>
  <si>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</si>
  <si>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</si>
  <si>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</si>
  <si>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</si>
  <si>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</si>
  <si>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</si>
  <si>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</si>
  <si>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</si>
  <si>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</si>
  <si>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</si>
  <si>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</si>
  <si>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</si>
  <si>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</si>
  <si>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</si>
  <si>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</si>
  <si>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</si>
  <si>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</si>
  <si>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</si>
  <si>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</si>
  <si>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</si>
  <si>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</si>
  <si>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</si>
  <si>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</si>
  <si>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</si>
  <si>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</si>
  <si>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</si>
  <si>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</si>
  <si>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</si>
  <si>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</si>
  <si>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</si>
  <si>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</si>
  <si>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</si>
  <si>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</si>
  <si>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</si>
  <si>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</si>
  <si>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</si>
  <si>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</si>
  <si>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</si>
  <si>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</si>
  <si>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</si>
  <si>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</si>
  <si>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</si>
  <si>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</si>
  <si>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</si>
  <si>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</si>
  <si>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</si>
  <si>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</si>
  <si>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</si>
  <si>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</si>
  <si>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</si>
  <si>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</si>
  <si>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</si>
  <si>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</si>
  <si>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</si>
  <si>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</si>
  <si>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</si>
  <si>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</si>
  <si>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</si>
  <si>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</si>
  <si>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</si>
  <si>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</si>
  <si>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</si>
  <si>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</si>
  <si>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</si>
  <si>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</si>
  <si>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</si>
  <si>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</si>
  <si>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</si>
  <si>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</si>
  <si>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</si>
  <si>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</si>
  <si>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</si>
  <si>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</si>
  <si>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</si>
  <si>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</si>
  <si>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</si>
  <si>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</si>
  <si>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</si>
  <si>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</si>
  <si>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</si>
  <si>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</si>
  <si>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</si>
  <si>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</si>
  <si>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</si>
  <si>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</si>
  <si>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</si>
  <si>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</si>
  <si>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</si>
  <si>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</si>
  <si>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</si>
  <si>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</si>
  <si>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</si>
  <si>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</si>
  <si>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</si>
  <si>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</si>
  <si>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</si>
  <si>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</si>
  <si>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</si>
  <si>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</si>
  <si>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</si>
  <si>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</si>
  <si>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</si>
  <si>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</si>
  <si>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</si>
  <si>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</si>
  <si>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</si>
  <si>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</si>
  <si>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</si>
  <si>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</si>
  <si>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</si>
  <si>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</si>
  <si>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</si>
  <si>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</si>
  <si>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</si>
  <si>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</si>
  <si>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</si>
  <si>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</si>
  <si>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</si>
  <si>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</si>
  <si>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</si>
  <si>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</si>
  <si>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</si>
  <si>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</si>
  <si>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</si>
  <si>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</si>
  <si>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</si>
  <si>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</si>
  <si>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</si>
  <si>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</si>
  <si>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</si>
  <si>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</si>
  <si>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</si>
  <si>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</si>
  <si>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</si>
  <si>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</si>
  <si>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</si>
  <si>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</si>
  <si>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</si>
  <si>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</si>
  <si>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</si>
  <si>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</si>
  <si>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</si>
  <si>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</si>
  <si>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</si>
  <si>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</si>
  <si>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</si>
  <si>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</si>
  <si>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</si>
  <si>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</si>
  <si>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</si>
  <si>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</si>
  <si>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</si>
  <si>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</si>
  <si>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</si>
  <si>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</si>
  <si>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</si>
  <si>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</si>
  <si>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</si>
  <si>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</si>
  <si>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</si>
  <si>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</si>
  <si>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</si>
  <si>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</si>
  <si>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</si>
  <si>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</si>
  <si>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</si>
  <si>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</si>
  <si>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</si>
  <si>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</si>
  <si>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</si>
  <si>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</si>
  <si>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</si>
  <si>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</si>
  <si>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</si>
  <si>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</si>
  <si>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</si>
  <si>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</si>
  <si>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</si>
  <si>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</si>
  <si>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</si>
  <si>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</si>
  <si>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</si>
  <si>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</si>
  <si>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</si>
  <si>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</si>
  <si>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</si>
  <si>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</si>
  <si>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</si>
  <si>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</si>
  <si>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</si>
  <si>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</si>
  <si>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</si>
  <si>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</si>
  <si>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</si>
  <si>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</si>
  <si>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</si>
  <si>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</si>
  <si>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</si>
  <si>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</si>
  <si>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</si>
  <si>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</si>
  <si>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</si>
  <si>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</si>
  <si>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</si>
  <si>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</si>
  <si>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</si>
  <si>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</si>
  <si>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</si>
  <si>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</si>
  <si>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</si>
  <si>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</si>
  <si>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</si>
  <si>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</si>
  <si>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</si>
  <si>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</si>
  <si>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</si>
  <si>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</si>
  <si>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</si>
  <si>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</si>
  <si>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</si>
  <si>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</si>
  <si>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</si>
  <si>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</si>
  <si>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</si>
  <si>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</si>
  <si>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</si>
  <si>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</si>
  <si>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</si>
  <si>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</si>
  <si>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</si>
  <si>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</si>
  <si>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</si>
  <si>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</si>
  <si>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</si>
  <si>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</si>
  <si>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</si>
  <si>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</si>
  <si>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</si>
  <si>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</si>
  <si>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</si>
  <si>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</si>
  <si>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</si>
  <si>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</si>
  <si>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</si>
  <si>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</si>
  <si>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</si>
  <si>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</si>
  <si>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</si>
  <si>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</si>
  <si>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</si>
  <si>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</si>
  <si>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</si>
  <si>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</si>
  <si>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</si>
  <si>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</si>
  <si>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</si>
  <si>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</si>
  <si>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</si>
  <si>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</si>
  <si>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</si>
  <si>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</si>
  <si>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</si>
  <si>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</si>
  <si>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</si>
  <si>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</si>
  <si>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</si>
  <si>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</si>
  <si>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</si>
  <si>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</si>
  <si>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</si>
  <si>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</si>
  <si>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</si>
  <si>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</si>
  <si>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</si>
  <si>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</si>
  <si>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</si>
  <si>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</si>
  <si>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</si>
  <si>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</si>
  <si>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</si>
  <si>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</si>
  <si>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</si>
  <si>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</si>
  <si>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</si>
  <si>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</si>
  <si>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</si>
  <si>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</si>
  <si>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</si>
  <si>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</si>
  <si>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</si>
  <si>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</si>
  <si>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</si>
  <si>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</si>
  <si>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</si>
  <si>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</si>
  <si>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</si>
  <si>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</si>
  <si>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</si>
  <si>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</si>
  <si>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</si>
  <si>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</si>
  <si>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</si>
  <si>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</si>
  <si>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</si>
  <si>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</si>
  <si>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</si>
  <si>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</si>
  <si>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</si>
  <si>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</si>
  <si>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</si>
  <si>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</si>
  <si>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</si>
  <si>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</si>
  <si>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</si>
  <si>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</si>
  <si>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</si>
  <si>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</si>
  <si>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</si>
  <si>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</si>
  <si>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</si>
  <si>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</si>
  <si>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</si>
  <si>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</si>
  <si>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</si>
  <si>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</si>
  <si>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</si>
  <si>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</si>
  <si>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</si>
  <si>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</si>
  <si>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</si>
  <si>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</si>
  <si>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</si>
  <si>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</si>
  <si>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</si>
  <si>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</si>
  <si>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</si>
  <si>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</si>
  <si>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</si>
  <si>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</si>
  <si>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</si>
  <si>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</si>
  <si>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</si>
  <si>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</si>
  <si>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</si>
  <si>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</si>
  <si>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</si>
  <si>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</si>
  <si>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</si>
  <si>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</si>
  <si>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</si>
  <si>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</si>
  <si>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</si>
  <si>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</si>
  <si>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</si>
  <si>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</si>
  <si>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</si>
  <si>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</si>
  <si>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</si>
  <si>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</si>
  <si>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</si>
  <si>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</si>
  <si>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</si>
  <si>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</si>
  <si>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</si>
  <si>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</si>
  <si>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</si>
  <si>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</si>
  <si>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</si>
  <si>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</si>
  <si>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</si>
  <si>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</si>
  <si>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</si>
  <si>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</si>
  <si>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</si>
  <si>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</si>
  <si>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</si>
  <si>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</si>
  <si>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</si>
  <si>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</si>
  <si>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</si>
  <si>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</si>
  <si>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</si>
  <si>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</si>
  <si>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</si>
  <si>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</si>
  <si>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</si>
  <si>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</si>
  <si>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</si>
  <si>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</si>
  <si>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</si>
  <si>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</si>
  <si>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</si>
  <si>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</si>
  <si>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</si>
  <si>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</si>
  <si>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</si>
  <si>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</si>
  <si>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</si>
  <si>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</si>
  <si>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</si>
  <si>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</si>
  <si>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</si>
  <si>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</si>
  <si>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</si>
  <si>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</si>
  <si>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</si>
  <si>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</si>
  <si>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</si>
  <si>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</si>
  <si>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</si>
  <si>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</si>
  <si>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</si>
  <si>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</si>
  <si>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</si>
  <si>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</si>
  <si>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</si>
  <si>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</si>
  <si>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</si>
  <si>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</si>
  <si>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</si>
  <si>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</si>
  <si>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</si>
  <si>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</si>
  <si>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</si>
  <si>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</si>
  <si>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</si>
  <si>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</si>
  <si>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</si>
  <si>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</si>
  <si>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</si>
  <si>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</si>
  <si>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</si>
  <si>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</si>
  <si>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</si>
  <si>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</si>
  <si>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</si>
  <si>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</si>
  <si>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</si>
  <si>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</si>
  <si>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</si>
  <si>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</si>
  <si>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</si>
  <si>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</si>
  <si>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</si>
  <si>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</si>
  <si>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</si>
  <si>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</si>
  <si>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</si>
  <si>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</si>
  <si>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</si>
  <si>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</si>
  <si>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</si>
  <si>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</si>
  <si>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</si>
  <si>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</si>
  <si>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</si>
  <si>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</si>
  <si>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</si>
  <si>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</si>
  <si>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</si>
  <si>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</si>
  <si>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</si>
  <si>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</si>
  <si>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</si>
  <si>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</si>
  <si>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</si>
  <si>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</si>
  <si>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</si>
  <si>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</si>
  <si>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</si>
  <si>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</si>
  <si>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</si>
  <si>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</si>
  <si>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</si>
  <si>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</si>
  <si>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</si>
  <si>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</si>
  <si>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</si>
  <si>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</si>
  <si>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</si>
  <si>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</si>
  <si>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</si>
  <si>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</si>
  <si>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</si>
  <si>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</si>
  <si>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</si>
  <si>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</si>
  <si>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</si>
  <si>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</si>
  <si>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</si>
  <si>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</si>
  <si>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</si>
  <si>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</si>
  <si>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</si>
  <si>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</si>
  <si>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</si>
  <si>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</si>
  <si>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</si>
  <si>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</si>
  <si>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</si>
  <si>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</si>
  <si>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</si>
  <si>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</si>
  <si>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</si>
  <si>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</si>
  <si>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</si>
  <si>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</si>
  <si>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</si>
  <si>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</si>
  <si>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</si>
  <si>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</si>
  <si>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</si>
  <si>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</si>
  <si>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</si>
  <si>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</si>
  <si>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</si>
  <si>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</si>
  <si>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</si>
  <si>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</si>
  <si>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</si>
  <si>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</si>
  <si>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</si>
  <si>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</si>
  <si>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</si>
  <si>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</si>
  <si>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</si>
  <si>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</si>
  <si>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</si>
  <si>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</si>
  <si>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</si>
  <si>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</si>
  <si>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</si>
  <si>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</si>
  <si>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</si>
  <si>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</si>
  <si>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</si>
  <si>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</si>
  <si>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</si>
  <si>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</si>
  <si>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</si>
  <si>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</si>
  <si>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</si>
  <si>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</si>
  <si>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</si>
  <si>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</si>
  <si>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</si>
  <si>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</si>
  <si>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</si>
  <si>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</si>
  <si>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</si>
  <si>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</si>
  <si>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</si>
  <si>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</si>
  <si>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</si>
  <si>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</si>
  <si>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</si>
  <si>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</si>
  <si>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</si>
  <si>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</si>
  <si>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</si>
  <si>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</si>
  <si>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</si>
  <si>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</si>
  <si>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</si>
  <si>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</si>
  <si>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</si>
  <si>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</si>
  <si>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</si>
  <si>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</si>
  <si>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</si>
  <si>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</si>
  <si>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</si>
  <si>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</si>
  <si>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</si>
  <si>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</si>
  <si>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</si>
  <si>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</si>
  <si>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</si>
  <si>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</si>
  <si>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</si>
  <si>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</si>
  <si>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</si>
  <si>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</si>
  <si>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</si>
  <si>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</si>
  <si>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</si>
  <si>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</si>
  <si>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</si>
  <si>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</si>
  <si>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</si>
  <si>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</si>
  <si>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</si>
  <si>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</si>
  <si>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</si>
  <si>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</si>
  <si>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</si>
  <si>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</si>
  <si>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</si>
  <si>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</si>
  <si>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</si>
  <si>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</si>
  <si>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</si>
  <si>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</si>
  <si>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</si>
  <si>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</si>
  <si>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</si>
  <si>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</si>
  <si>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</si>
  <si>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</si>
  <si>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</si>
  <si>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</si>
  <si>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</si>
  <si>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</si>
  <si>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</si>
  <si>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</si>
  <si>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</si>
  <si>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</si>
  <si>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</si>
  <si>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</si>
  <si>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</si>
  <si>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</si>
  <si>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</si>
  <si>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</si>
  <si>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</si>
  <si>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</si>
  <si>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</si>
  <si>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</si>
  <si>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</si>
  <si>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</si>
  <si>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</si>
  <si>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</si>
  <si>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</si>
  <si>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</si>
  <si>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</si>
  <si>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</si>
  <si>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</si>
  <si>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</si>
  <si>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</si>
  <si>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</si>
  <si>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</si>
  <si>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</si>
  <si>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</si>
  <si>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</si>
  <si>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</si>
  <si>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</si>
  <si>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</si>
  <si>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</si>
  <si>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</si>
  <si>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</si>
  <si>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</si>
  <si>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</si>
  <si>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</si>
  <si>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</si>
  <si>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</si>
  <si>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</si>
  <si>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</si>
  <si>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</si>
  <si>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</si>
  <si>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</si>
  <si>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</si>
  <si>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</si>
  <si>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</si>
  <si>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</si>
  <si>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</si>
  <si>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</si>
  <si>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</si>
  <si>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</si>
  <si>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</si>
  <si>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</si>
  <si>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</si>
  <si>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</si>
  <si>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</si>
  <si>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</si>
  <si>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</si>
  <si>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</si>
  <si>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</si>
  <si>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</si>
  <si>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</si>
  <si>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</si>
  <si>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</si>
  <si>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</si>
  <si>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</si>
  <si>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</si>
  <si>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</si>
  <si>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</si>
  <si>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</si>
  <si>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</si>
  <si>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</si>
  <si>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</si>
  <si>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</si>
  <si>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</si>
  <si>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</si>
  <si>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</si>
  <si>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</si>
  <si>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</si>
  <si>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</si>
  <si>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</si>
  <si>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</si>
  <si>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</si>
  <si>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</si>
  <si>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</si>
  <si>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</si>
  <si>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</si>
  <si>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</si>
  <si>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</si>
  <si>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</si>
  <si>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</si>
  <si>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</si>
  <si>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</si>
  <si>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</si>
  <si>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</si>
  <si>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</si>
  <si>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</si>
  <si>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</si>
  <si>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</si>
  <si>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</si>
  <si>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</si>
  <si>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</si>
  <si>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</si>
  <si>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</si>
  <si>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</si>
  <si>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</si>
  <si>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</si>
  <si>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</si>
  <si>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</si>
  <si>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</si>
  <si>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</si>
  <si>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</si>
  <si>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</si>
  <si>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</si>
  <si>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</si>
  <si>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</si>
  <si>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</si>
  <si>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</si>
  <si>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</si>
  <si>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</si>
  <si>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</si>
  <si>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</si>
  <si>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</si>
  <si>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</si>
  <si>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</si>
  <si>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</si>
  <si>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</si>
  <si>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</si>
  <si>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</si>
  <si>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</si>
  <si>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</si>
  <si>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</si>
  <si>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</si>
  <si>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</si>
  <si>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</si>
  <si>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</si>
  <si>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</si>
  <si>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</si>
  <si>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</si>
  <si>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</si>
  <si>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</si>
  <si>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</si>
  <si>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</si>
  <si>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</si>
  <si>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</si>
  <si>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</si>
  <si>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</si>
  <si>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</si>
  <si>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</si>
  <si>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</si>
  <si>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</si>
  <si>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</si>
  <si>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</si>
  <si>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</si>
  <si>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</si>
  <si>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</si>
  <si>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</si>
  <si>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</si>
  <si>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</si>
  <si>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</si>
  <si>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</si>
  <si>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</si>
  <si>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</si>
  <si>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</si>
  <si>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</si>
  <si>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</si>
  <si>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</si>
  <si>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</si>
  <si>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</si>
  <si>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</si>
  <si>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</si>
  <si>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</si>
  <si>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</si>
  <si>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</si>
  <si>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</si>
  <si>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</si>
  <si>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</si>
  <si>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</si>
  <si>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</si>
  <si>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</si>
  <si>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</si>
  <si>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</si>
  <si>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</si>
  <si>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</si>
  <si>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</si>
  <si>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</si>
  <si>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</si>
  <si>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</si>
  <si>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</si>
  <si>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</si>
  <si>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</si>
  <si>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</si>
  <si>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</si>
  <si>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</si>
  <si>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</si>
  <si>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</si>
  <si>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</si>
  <si>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</si>
  <si>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</si>
  <si>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</si>
  <si>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</si>
  <si>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</si>
  <si>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</si>
  <si>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</si>
  <si>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</si>
  <si>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</si>
  <si>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</si>
  <si>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</si>
  <si>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</si>
  <si>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</si>
  <si>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</si>
  <si>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</si>
  <si>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</si>
  <si>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</si>
  <si>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</si>
  <si>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</si>
  <si>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</si>
  <si>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</si>
  <si>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</si>
  <si>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</si>
  <si>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</si>
  <si>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</si>
  <si>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</si>
  <si>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</si>
  <si>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</si>
  <si>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</si>
  <si>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</si>
  <si>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</si>
  <si>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</si>
  <si>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</si>
  <si>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</si>
  <si>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</si>
  <si>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</si>
  <si>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</si>
  <si>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</si>
  <si>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</si>
  <si>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</si>
  <si>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</si>
  <si>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</si>
  <si>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</si>
  <si>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</si>
  <si>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</si>
  <si>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</si>
  <si>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</si>
  <si>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</si>
  <si>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</si>
  <si>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</si>
  <si>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</si>
  <si>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</si>
  <si>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</si>
  <si>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</si>
  <si>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</si>
  <si>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</si>
  <si>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</si>
  <si>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</si>
  <si>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</si>
  <si>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</si>
  <si>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</si>
  <si>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</si>
  <si>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</si>
  <si>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</si>
  <si>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</si>
  <si>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</si>
  <si>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</si>
  <si>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</si>
  <si>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</si>
  <si>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</si>
  <si>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</si>
  <si>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</si>
  <si>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</si>
  <si>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</si>
  <si>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</si>
  <si>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</si>
  <si>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</si>
  <si>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</si>
  <si>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</si>
  <si>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</si>
  <si>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</si>
  <si>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</si>
  <si>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</si>
  <si>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</si>
  <si>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</si>
  <si>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</si>
  <si>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</si>
  <si>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</si>
  <si>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</si>
  <si>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</si>
  <si>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</si>
  <si>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</si>
  <si>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</si>
  <si>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</si>
  <si>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</si>
  <si>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</si>
  <si>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</si>
  <si>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</si>
  <si>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</si>
  <si>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</si>
  <si>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</si>
  <si>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</si>
  <si>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</si>
  <si>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</si>
  <si>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</si>
  <si>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</si>
  <si>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</si>
  <si>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</si>
  <si>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</si>
  <si>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</si>
  <si>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</si>
  <si>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</si>
  <si>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</si>
  <si>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</si>
  <si>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</si>
  <si>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</si>
  <si>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</si>
  <si>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</si>
  <si>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</si>
  <si>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</si>
  <si>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</si>
  <si>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</si>
  <si>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</si>
  <si>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</si>
  <si>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</si>
  <si>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</si>
  <si>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</si>
  <si>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</si>
  <si>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</si>
  <si>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</si>
  <si>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</si>
  <si>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</si>
  <si>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</si>
  <si>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</si>
  <si>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</si>
  <si>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</si>
  <si>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</si>
  <si>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</si>
  <si>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</si>
  <si>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</si>
  <si>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</si>
  <si>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</si>
  <si>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</si>
  <si>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</si>
  <si>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</si>
  <si>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</si>
  <si>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</si>
  <si>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</si>
  <si>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</si>
  <si>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</si>
  <si>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</si>
  <si>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</si>
  <si>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</si>
  <si>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</si>
  <si>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</si>
  <si>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</si>
  <si>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</si>
  <si>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</si>
  <si>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</si>
  <si>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</si>
  <si>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</si>
  <si>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</si>
  <si>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</si>
  <si>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</si>
  <si>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</si>
  <si>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</si>
  <si>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</si>
  <si>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</si>
  <si>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</si>
  <si>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</si>
  <si>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</si>
  <si>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</si>
  <si>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</si>
  <si>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</si>
  <si>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</si>
  <si>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</si>
  <si>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</si>
  <si>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</si>
  <si>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</si>
  <si>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</si>
  <si>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</si>
  <si>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</si>
  <si>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</si>
  <si>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</si>
  <si>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</si>
  <si>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</si>
  <si>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</si>
  <si>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</si>
  <si>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</si>
  <si>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</si>
  <si>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</si>
  <si>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</si>
  <si>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</si>
  <si>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</si>
  <si>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</si>
  <si>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</si>
  <si>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</si>
  <si>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</si>
  <si>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</si>
  <si>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</si>
  <si>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</si>
  <si>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</si>
  <si>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</si>
  <si>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</si>
  <si>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</si>
  <si>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</si>
  <si>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</si>
  <si>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</si>
  <si>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</si>
  <si>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</si>
  <si>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</si>
  <si>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</si>
  <si>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</si>
  <si>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</si>
  <si>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</si>
  <si>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</si>
  <si>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</si>
  <si>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</si>
  <si>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</si>
  <si>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</si>
  <si>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</si>
  <si>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</si>
  <si>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</si>
  <si>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</si>
  <si>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</si>
  <si>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</si>
  <si>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</si>
  <si>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</si>
  <si>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</si>
  <si>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</si>
  <si>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</si>
  <si>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</si>
  <si>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</si>
  <si>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</si>
  <si>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</si>
  <si>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</si>
  <si>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</si>
  <si>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</si>
  <si>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</si>
  <si>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</si>
  <si>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</si>
  <si>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</si>
  <si>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</si>
  <si>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</si>
  <si>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</si>
  <si>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</si>
  <si>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</si>
  <si>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</si>
  <si>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</si>
  <si>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</si>
  <si>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</si>
  <si>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</si>
  <si>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</si>
  <si>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</si>
  <si>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</si>
  <si>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</si>
  <si>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</si>
  <si>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</si>
  <si>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</si>
  <si>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</si>
  <si>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</si>
  <si>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</si>
  <si>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</si>
  <si>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</si>
  <si>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</si>
  <si>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</si>
  <si>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</si>
  <si>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</si>
  <si>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</si>
  <si>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</si>
  <si>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</si>
  <si>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</si>
  <si>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</si>
  <si>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</si>
  <si>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</si>
  <si>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</si>
  <si>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</si>
  <si>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</si>
  <si>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</si>
  <si>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</si>
  <si>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</si>
  <si>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</si>
  <si>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</si>
  <si>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</si>
  <si>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</si>
  <si>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</si>
  <si>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</si>
  <si>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</si>
  <si>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</si>
  <si>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</si>
  <si>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</si>
  <si>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</si>
  <si>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</si>
  <si>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</si>
  <si>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</si>
  <si>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</si>
  <si>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</si>
  <si>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</si>
  <si>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</si>
  <si>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</si>
  <si>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</si>
  <si>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</si>
  <si>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</si>
  <si>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</si>
  <si>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</si>
  <si>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</si>
  <si>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</si>
  <si>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</si>
  <si>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</si>
  <si>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</si>
  <si>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</si>
  <si>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</si>
  <si>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</si>
  <si>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</si>
  <si>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</si>
  <si>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</si>
  <si>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</si>
  <si>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</si>
  <si>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</si>
  <si>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</si>
  <si>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</si>
  <si>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</si>
  <si>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</si>
  <si>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</si>
  <si>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</si>
  <si>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</si>
  <si>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</si>
  <si>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</si>
  <si>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</si>
  <si>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</si>
  <si>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</si>
  <si>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</si>
  <si>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</si>
  <si>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</si>
  <si>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</si>
  <si>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</si>
  <si>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</si>
  <si>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</si>
  <si>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</si>
  <si>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</si>
  <si>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</si>
  <si>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</si>
  <si>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</si>
  <si>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</si>
  <si>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</si>
  <si>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</si>
  <si>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</si>
  <si>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</si>
  <si>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</si>
  <si>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</si>
  <si>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</si>
  <si>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</si>
  <si>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</si>
  <si>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</si>
  <si>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</si>
  <si>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</si>
  <si>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</si>
  <si>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</si>
  <si>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</si>
  <si>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</si>
  <si>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</si>
  <si>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</si>
  <si>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</si>
  <si>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</si>
  <si>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</si>
  <si>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</si>
  <si>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</si>
  <si>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</si>
  <si>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</si>
  <si>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</si>
  <si>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</si>
  <si>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</si>
  <si>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</si>
  <si>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</si>
  <si>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</si>
  <si>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</si>
  <si>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</si>
  <si>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</si>
  <si>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</si>
  <si>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</si>
  <si>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</si>
  <si>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</si>
  <si>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</si>
  <si>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</si>
  <si>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</si>
  <si>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</si>
  <si>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</si>
  <si>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</si>
  <si>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</si>
  <si>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</si>
  <si>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</si>
  <si>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</si>
  <si>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</si>
  <si>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</si>
  <si>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</si>
  <si>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</si>
  <si>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</si>
  <si>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</si>
  <si>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</si>
  <si>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</si>
  <si>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</si>
  <si>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</si>
  <si>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</si>
  <si>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</si>
  <si>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</si>
  <si>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</si>
  <si>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</si>
  <si>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</si>
  <si>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</si>
  <si>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</si>
  <si>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</si>
  <si>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</si>
  <si>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</si>
  <si>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</si>
  <si>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</si>
  <si>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</si>
  <si>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</si>
  <si>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</si>
  <si>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</si>
  <si>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</si>
  <si>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</si>
  <si>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</si>
  <si>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</si>
  <si>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</si>
  <si>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</si>
  <si>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</si>
  <si>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</si>
  <si>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</si>
  <si>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</si>
  <si>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</si>
  <si>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</si>
  <si>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</si>
  <si>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</si>
  <si>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</si>
  <si>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</si>
  <si>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</si>
  <si>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</si>
  <si>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</si>
  <si>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</si>
  <si>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</si>
  <si>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</si>
  <si>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</si>
  <si>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</si>
  <si>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</si>
  <si>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</si>
  <si>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</si>
  <si>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</si>
  <si>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</si>
  <si>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</si>
  <si>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</si>
  <si>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</si>
  <si>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</si>
  <si>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</si>
  <si>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</si>
  <si>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</si>
  <si>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</si>
  <si>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</si>
  <si>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</si>
  <si>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</si>
  <si>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</si>
  <si>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</si>
  <si>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</si>
  <si>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</si>
  <si>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</si>
  <si>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</si>
  <si>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</si>
  <si>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</si>
  <si>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</si>
  <si>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</si>
  <si>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</si>
  <si>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</si>
  <si>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</si>
  <si>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</si>
  <si>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</si>
  <si>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</si>
  <si>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</si>
  <si>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</si>
  <si>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</si>
  <si>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</si>
  <si>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</si>
  <si>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</si>
  <si>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</si>
  <si>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</si>
  <si>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</si>
  <si>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</si>
  <si>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</si>
  <si>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</si>
  <si>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</si>
  <si>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</si>
  <si>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</si>
  <si>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</si>
  <si>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</si>
  <si>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</si>
  <si>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</si>
  <si>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</si>
  <si>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</si>
  <si>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</si>
  <si>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</si>
  <si>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</si>
  <si>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</si>
  <si>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</si>
  <si>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</si>
  <si>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</si>
  <si>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</si>
  <si>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</si>
  <si>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</si>
  <si>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</si>
  <si>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</si>
  <si>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</si>
  <si>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</si>
  <si>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</si>
  <si>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</si>
  <si>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</si>
  <si>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</si>
  <si>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</si>
  <si>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</si>
  <si>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</si>
  <si>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</si>
  <si>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</si>
  <si>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</si>
  <si>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</si>
  <si>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</si>
  <si>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</si>
  <si>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</si>
  <si>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</si>
  <si>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</si>
  <si>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</si>
  <si>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</si>
  <si>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</si>
  <si>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</si>
  <si>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</si>
  <si>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</si>
  <si>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</si>
  <si>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</si>
  <si>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</si>
  <si>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</si>
  <si>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</si>
  <si>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</si>
  <si>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</si>
  <si>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</si>
  <si>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</si>
  <si>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</si>
  <si>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</si>
  <si>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</si>
  <si>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</si>
  <si>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</si>
  <si>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</si>
  <si>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</si>
  <si>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</si>
  <si>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</si>
  <si>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</si>
  <si>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</si>
  <si>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</si>
  <si>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</si>
  <si>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</si>
  <si>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</si>
  <si>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</si>
  <si>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</si>
  <si>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</si>
  <si>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</si>
  <si>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</si>
  <si>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</si>
  <si>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</si>
  <si>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</si>
  <si>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</si>
  <si>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</si>
  <si>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</si>
  <si>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</si>
  <si>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</si>
  <si>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</si>
  <si>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</si>
  <si>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</si>
  <si>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</si>
  <si>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</si>
  <si>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</si>
  <si>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</si>
  <si>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</si>
  <si>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</si>
  <si>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</si>
  <si>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</si>
  <si>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</si>
  <si>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</si>
  <si>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</si>
  <si>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</si>
  <si>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</si>
  <si>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</si>
  <si>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</si>
  <si>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</si>
  <si>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</si>
  <si>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</si>
  <si>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</si>
  <si>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</si>
  <si>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</si>
  <si>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</si>
  <si>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</si>
  <si>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</si>
  <si>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</si>
  <si>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</si>
  <si>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</si>
  <si>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</si>
  <si>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</si>
  <si>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</si>
  <si>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</si>
  <si>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</si>
  <si>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</si>
  <si>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</si>
  <si>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</si>
  <si>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</si>
  <si>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</si>
  <si>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</si>
  <si>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</si>
  <si>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</si>
  <si>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</si>
  <si>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</si>
  <si>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</si>
  <si>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</si>
  <si>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</si>
  <si>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</si>
  <si>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</si>
  <si>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</si>
  <si>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</si>
  <si>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</si>
  <si>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</si>
  <si>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</si>
  <si>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</si>
  <si>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</si>
  <si>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</si>
  <si>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</si>
  <si>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</si>
  <si>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</si>
  <si>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</si>
  <si>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</si>
  <si>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</si>
  <si>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</si>
  <si>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</si>
  <si>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</si>
  <si>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</si>
  <si>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</si>
  <si>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</si>
  <si>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</si>
  <si>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</si>
  <si>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</si>
  <si>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</si>
  <si>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</si>
  <si>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</si>
  <si>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</si>
  <si>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</si>
  <si>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</si>
  <si>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</si>
  <si>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</si>
  <si>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</si>
  <si>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</si>
  <si>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</si>
  <si>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</si>
  <si>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</si>
  <si>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</si>
  <si>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</si>
  <si>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</si>
  <si>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</si>
  <si>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</si>
  <si>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</si>
  <si>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</si>
  <si>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</si>
  <si>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</si>
  <si>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</si>
  <si>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</si>
  <si>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</si>
  <si>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</si>
  <si>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</si>
  <si>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</si>
  <si>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</si>
  <si>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</si>
  <si>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</si>
  <si>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</si>
  <si>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</si>
  <si>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</si>
  <si>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</si>
  <si>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</si>
  <si>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</si>
  <si>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</si>
  <si>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</si>
  <si>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</si>
  <si>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</si>
  <si>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</si>
  <si>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</si>
  <si>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</si>
  <si>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</si>
  <si>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</si>
  <si>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</si>
  <si>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</si>
  <si>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</si>
  <si>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</si>
  <si>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</si>
  <si>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</si>
  <si>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</si>
  <si>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</si>
  <si>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</si>
  <si>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</si>
  <si>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</si>
  <si>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</si>
  <si>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</si>
  <si>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</si>
  <si>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</si>
  <si>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</si>
  <si>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</si>
  <si>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</si>
  <si>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</si>
  <si>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</si>
  <si>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</si>
  <si>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</si>
  <si>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</si>
  <si>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</si>
  <si>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</si>
  <si>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</si>
  <si>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</si>
  <si>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</si>
  <si>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</si>
  <si>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</si>
  <si>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</si>
  <si>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</si>
  <si>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</si>
  <si>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</si>
  <si>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</si>
  <si>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</si>
  <si>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</si>
  <si>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</si>
  <si>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</si>
  <si>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</si>
  <si>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</si>
  <si>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</si>
  <si>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</si>
  <si>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</si>
  <si>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</si>
  <si>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</si>
  <si>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</si>
  <si>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</si>
  <si>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</si>
  <si>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</si>
  <si>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</si>
  <si>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</si>
  <si>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</si>
  <si>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</si>
  <si>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</si>
  <si>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</si>
  <si>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</si>
  <si>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</si>
  <si>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</si>
  <si>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</si>
  <si>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</si>
  <si>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</si>
  <si>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</si>
  <si>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</si>
  <si>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</si>
  <si>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</si>
  <si>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</si>
  <si>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</si>
  <si>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</si>
  <si>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</si>
  <si>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</si>
  <si>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</si>
  <si>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</si>
  <si>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</si>
  <si>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</si>
  <si>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</si>
  <si>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</si>
  <si>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</si>
  <si>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</si>
  <si>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</si>
  <si>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</si>
  <si>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</si>
  <si>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</si>
  <si>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</si>
  <si>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</si>
  <si>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</si>
  <si>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</si>
  <si>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</si>
  <si>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</si>
  <si>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</si>
  <si>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</si>
  <si>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</si>
  <si>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</si>
  <si>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</si>
  <si>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</si>
  <si>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</si>
  <si>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</si>
  <si>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</si>
  <si>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</si>
  <si>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</si>
  <si>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</si>
  <si>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</si>
  <si>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</si>
  <si>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</si>
  <si>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</si>
  <si>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</si>
  <si>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</si>
  <si>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</si>
  <si>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</si>
  <si>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</si>
  <si>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</si>
  <si>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</si>
  <si>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</si>
  <si>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</si>
  <si>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</si>
  <si>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</si>
  <si>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</si>
  <si>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</si>
  <si>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</si>
  <si>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</si>
  <si>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</si>
  <si>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</si>
  <si>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</si>
  <si>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</si>
  <si>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</si>
  <si>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</si>
  <si>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</si>
  <si>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</si>
  <si>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</si>
  <si>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</si>
  <si>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</si>
  <si>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</si>
  <si>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</si>
  <si>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</si>
  <si>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</si>
  <si>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</si>
  <si>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</si>
  <si>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</si>
  <si>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</si>
  <si>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</si>
  <si>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</si>
  <si>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</si>
  <si>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</si>
  <si>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</si>
  <si>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</si>
  <si>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</si>
  <si>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</si>
  <si>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</si>
  <si>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</si>
  <si>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</si>
  <si>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</si>
  <si>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</si>
  <si>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</si>
  <si>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</si>
  <si>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</si>
  <si>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</si>
  <si>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</si>
  <si>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</si>
  <si>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</si>
  <si>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</si>
  <si>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</si>
  <si>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</si>
  <si>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</si>
  <si>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</si>
  <si>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</si>
  <si>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</si>
  <si>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</si>
  <si>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</si>
  <si>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</si>
  <si>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</si>
  <si>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</si>
  <si>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</si>
  <si>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</si>
  <si>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</si>
  <si>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</si>
  <si>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</si>
  <si>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</si>
  <si>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</si>
  <si>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</si>
  <si>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</si>
  <si>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</si>
  <si>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</si>
  <si>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</si>
  <si>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</si>
  <si>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</si>
  <si>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</si>
  <si>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</si>
  <si>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</si>
  <si>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</si>
  <si>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</si>
  <si>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</si>
  <si>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</si>
  <si>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</si>
  <si>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</si>
  <si>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</si>
  <si>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</si>
  <si>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</si>
  <si>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</si>
  <si>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</si>
  <si>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</si>
  <si>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</si>
  <si>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</si>
  <si>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</si>
  <si>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</si>
  <si>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</si>
  <si>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</si>
  <si>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</si>
  <si>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</si>
  <si>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</si>
  <si>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</si>
  <si>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</si>
  <si>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</si>
  <si>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</si>
  <si>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</si>
  <si>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</si>
  <si>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</si>
  <si>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</si>
  <si>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</si>
  <si>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</si>
  <si>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</si>
  <si>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</si>
  <si>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</si>
  <si>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</si>
  <si>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</si>
  <si>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</si>
  <si>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</si>
  <si>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</si>
  <si>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</si>
  <si>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</si>
  <si>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</si>
  <si>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</si>
  <si>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</si>
  <si>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</si>
  <si>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</si>
  <si>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</si>
  <si>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</si>
  <si>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</si>
  <si>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</si>
  <si>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</si>
  <si>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</si>
  <si>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</si>
  <si>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</si>
  <si>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</si>
  <si>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</si>
  <si>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</si>
  <si>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</si>
  <si>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</si>
  <si>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</si>
  <si>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</si>
  <si>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</si>
  <si>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</si>
  <si>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</si>
  <si>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</si>
  <si>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</si>
  <si>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</si>
  <si>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</si>
  <si>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</si>
  <si>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</si>
  <si>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</si>
  <si>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</si>
  <si>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</si>
  <si>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</si>
  <si>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</si>
  <si>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</si>
  <si>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</si>
  <si>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</si>
  <si>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</si>
  <si>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</si>
  <si>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</si>
  <si>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</si>
  <si>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</si>
  <si>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</si>
  <si>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</si>
  <si>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</si>
  <si>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</si>
  <si>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</si>
  <si>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</si>
  <si>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</si>
  <si>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</si>
  <si>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</si>
  <si>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</si>
  <si>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</si>
  <si>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</si>
  <si>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</si>
  <si>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</si>
  <si>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</si>
  <si>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</si>
  <si>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</si>
  <si>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</si>
  <si>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</si>
  <si>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</si>
  <si>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</si>
  <si>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</si>
  <si>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</si>
  <si>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</si>
  <si>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</si>
  <si>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</si>
  <si>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</si>
  <si>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</si>
  <si>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</si>
  <si>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</si>
  <si>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</si>
  <si>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</si>
  <si>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</si>
  <si>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</si>
  <si>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</si>
  <si>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</si>
  <si>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</si>
  <si>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</si>
  <si>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</si>
  <si>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</si>
  <si>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</si>
  <si>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</si>
  <si>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</si>
  <si>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</si>
  <si>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</si>
  <si>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</si>
  <si>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</si>
  <si>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</si>
  <si>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</si>
  <si>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</si>
  <si>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</si>
  <si>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</si>
  <si>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</si>
  <si>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</si>
  <si>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</si>
  <si>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</si>
  <si>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</si>
  <si>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</si>
  <si>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</si>
  <si>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</si>
  <si>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</si>
  <si>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</si>
  <si>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</si>
  <si>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</si>
  <si>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</si>
  <si>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</si>
  <si>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</si>
  <si>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</si>
  <si>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</si>
  <si>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</si>
  <si>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</si>
  <si>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</si>
  <si>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</si>
  <si>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</si>
  <si>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</si>
  <si>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</si>
  <si>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</si>
  <si>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</si>
  <si>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</si>
  <si>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</si>
  <si>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</si>
  <si>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</si>
  <si>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</si>
  <si>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</si>
  <si>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</si>
  <si>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</si>
  <si>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</si>
  <si>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</si>
  <si>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</si>
  <si>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</si>
  <si>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</si>
  <si>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</si>
  <si>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</si>
  <si>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</si>
  <si>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</si>
  <si>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</si>
  <si>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</si>
  <si>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</si>
  <si>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</si>
  <si>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</si>
  <si>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</si>
  <si>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</si>
  <si>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</si>
  <si>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</si>
  <si>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</si>
  <si>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</si>
  <si>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</si>
  <si>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</si>
  <si>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</si>
  <si>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</si>
  <si>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</si>
  <si>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</si>
  <si>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</si>
  <si>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</si>
  <si>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</si>
  <si>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</si>
  <si>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</si>
  <si>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</si>
  <si>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</si>
  <si>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</si>
  <si>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</si>
  <si>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</si>
  <si>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</si>
  <si>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</si>
  <si>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</si>
  <si>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</si>
  <si>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</si>
  <si>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</si>
  <si>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</si>
  <si>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</si>
  <si>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</si>
  <si>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</si>
  <si>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</si>
  <si>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</si>
  <si>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</si>
  <si>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</si>
  <si>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</si>
  <si>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</si>
  <si>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</si>
  <si>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</si>
  <si>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</si>
  <si>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</si>
  <si>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</si>
  <si>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</si>
  <si>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</si>
  <si>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</si>
  <si>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</si>
  <si>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</si>
  <si>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</si>
  <si>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</si>
  <si>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</si>
  <si>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</si>
  <si>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</si>
  <si>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</si>
  <si>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</si>
  <si>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</si>
  <si>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</si>
  <si>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</si>
  <si>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</si>
  <si>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</si>
  <si>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</si>
  <si>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</si>
  <si>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</si>
  <si>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</si>
  <si>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</si>
  <si>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</si>
  <si>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</si>
  <si>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</si>
  <si>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</si>
  <si>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</si>
  <si>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</si>
  <si>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</si>
  <si>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</si>
  <si>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</si>
  <si>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</si>
  <si>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</si>
  <si>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</si>
  <si>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</si>
  <si>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</si>
  <si>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</si>
  <si>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</si>
  <si>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</si>
  <si>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</si>
  <si>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</si>
  <si>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</si>
  <si>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</si>
  <si>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</si>
  <si>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</si>
  <si>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</si>
  <si>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</si>
  <si>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</si>
  <si>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</si>
  <si>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</si>
  <si>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</si>
  <si>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</si>
  <si>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</si>
  <si>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</si>
  <si>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</si>
  <si>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</si>
  <si>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</si>
  <si>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</si>
  <si>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</si>
  <si>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</si>
  <si>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</si>
  <si>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</si>
  <si>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</si>
  <si>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</si>
  <si>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</si>
  <si>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</si>
  <si>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</si>
  <si>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</si>
  <si>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</si>
  <si>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</si>
  <si>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</si>
  <si>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</si>
  <si>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</si>
  <si>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</si>
  <si>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</si>
  <si>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</si>
  <si>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</si>
  <si>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</si>
  <si>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</si>
  <si>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</si>
  <si>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</si>
  <si>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</si>
  <si>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</si>
  <si>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</si>
  <si>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</si>
  <si>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</si>
  <si>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</si>
  <si>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</si>
  <si>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</si>
  <si>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</si>
  <si>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</si>
  <si>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</si>
  <si>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</si>
  <si>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</si>
  <si>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</si>
  <si>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</si>
  <si>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</si>
  <si>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</si>
  <si>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</si>
  <si>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</si>
  <si>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</si>
  <si>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</si>
  <si>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</si>
  <si>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</si>
  <si>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</si>
  <si>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</si>
  <si>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</si>
  <si>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</si>
  <si>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</si>
  <si>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</si>
  <si>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</si>
  <si>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</si>
  <si>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</si>
  <si>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</si>
  <si>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</si>
  <si>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</si>
  <si>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</si>
  <si>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</si>
  <si>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</si>
  <si>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</si>
  <si>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</si>
  <si>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</si>
  <si>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</si>
  <si>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</si>
  <si>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</si>
  <si>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</si>
  <si>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</si>
  <si>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</si>
  <si>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</si>
  <si>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</si>
  <si>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</si>
  <si>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</si>
  <si>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</si>
  <si>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</si>
  <si>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</si>
  <si>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</si>
  <si>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</si>
  <si>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</si>
  <si>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</si>
  <si>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</si>
  <si>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</si>
  <si>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</si>
  <si>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</si>
  <si>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</si>
  <si>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</si>
  <si>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</si>
  <si>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</si>
  <si>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</si>
  <si>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</si>
  <si>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</si>
  <si>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</si>
  <si>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</si>
  <si>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</si>
  <si>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</si>
  <si>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</si>
  <si>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</si>
  <si>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</si>
  <si>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</si>
  <si>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</si>
  <si>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</si>
  <si>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</si>
  <si>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</si>
  <si>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</si>
  <si>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</si>
  <si>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</si>
  <si>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</si>
  <si>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</si>
  <si>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</si>
  <si>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</si>
  <si>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</si>
  <si>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</si>
  <si>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</si>
  <si>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</si>
  <si>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</si>
  <si>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</si>
  <si>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</si>
  <si>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</si>
  <si>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</si>
  <si>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</si>
  <si>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</si>
  <si>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</si>
  <si>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</si>
  <si>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</si>
  <si>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</si>
  <si>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</si>
  <si>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</si>
  <si>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</si>
  <si>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</si>
  <si>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</si>
  <si>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</si>
  <si>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</si>
  <si>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</si>
  <si>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</si>
  <si>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</si>
  <si>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</si>
  <si>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</si>
  <si>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</si>
  <si>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</si>
  <si>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</si>
  <si>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</si>
  <si>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</si>
  <si>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</si>
  <si>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</si>
  <si>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</si>
  <si>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</si>
  <si>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</si>
  <si>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</si>
  <si>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</si>
  <si>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</si>
  <si>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</si>
  <si>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</si>
  <si>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</si>
  <si>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</si>
  <si>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</si>
  <si>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</si>
  <si>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</si>
  <si>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</si>
  <si>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</si>
  <si>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</si>
  <si>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</si>
  <si>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</si>
  <si>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</si>
  <si>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</si>
  <si>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</si>
  <si>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</si>
  <si>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</si>
  <si>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</si>
  <si>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</si>
  <si>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</si>
  <si>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</si>
  <si>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</si>
  <si>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</si>
  <si>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</si>
  <si>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</si>
  <si>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</si>
  <si>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</si>
  <si>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</si>
  <si>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</si>
  <si>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</si>
  <si>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</si>
  <si>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</si>
  <si>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</si>
  <si>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</si>
  <si>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</si>
  <si>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</si>
  <si>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</si>
  <si>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</si>
  <si>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</si>
  <si>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</si>
  <si>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</si>
  <si>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</si>
  <si>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</si>
  <si>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</si>
  <si>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</si>
  <si>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</si>
  <si>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</si>
  <si>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</si>
  <si>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</si>
  <si>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</si>
  <si>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</si>
  <si>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</si>
  <si>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</si>
  <si>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</si>
  <si>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</si>
  <si>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</si>
  <si>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</si>
  <si>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</si>
  <si>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</si>
  <si>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</si>
  <si>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</si>
  <si>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</si>
  <si>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</si>
  <si>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</si>
  <si>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</si>
  <si>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</si>
  <si>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</si>
  <si>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</si>
  <si>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</si>
  <si>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</si>
  <si>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</si>
  <si>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</si>
  <si>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</si>
  <si>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</si>
  <si>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</si>
  <si>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</si>
  <si>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</si>
  <si>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</si>
  <si>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</si>
  <si>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</si>
  <si>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</si>
  <si>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</si>
  <si>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</si>
  <si>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</si>
  <si>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</si>
  <si>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</si>
  <si>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</si>
  <si>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</si>
  <si>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</si>
  <si>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</si>
  <si>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</si>
  <si>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</si>
  <si>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</si>
  <si>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</si>
  <si>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</si>
  <si>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</si>
  <si>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</si>
  <si>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</si>
  <si>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</si>
  <si>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</si>
  <si>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</si>
  <si>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</si>
  <si>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</si>
  <si>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</si>
  <si>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</si>
  <si>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</si>
  <si>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</si>
  <si>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</si>
  <si>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</si>
  <si>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</si>
  <si>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</si>
  <si>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</si>
  <si>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</si>
  <si>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</si>
  <si>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</si>
  <si>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</si>
  <si>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</si>
  <si>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</si>
  <si>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</si>
  <si>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</si>
  <si>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</si>
  <si>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</si>
  <si>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</si>
  <si>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</si>
  <si>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</si>
  <si>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</si>
  <si>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</si>
  <si>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</si>
  <si>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</si>
  <si>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</si>
  <si>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</si>
  <si>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</si>
  <si>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</si>
  <si>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</si>
  <si>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</si>
  <si>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</si>
  <si>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</si>
  <si>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</si>
  <si>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</si>
  <si>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</si>
  <si>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</si>
  <si>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</si>
  <si>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</si>
  <si>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</si>
  <si>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</si>
  <si>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</si>
  <si>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</si>
  <si>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</si>
  <si>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</si>
  <si>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</si>
  <si>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</si>
  <si>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</si>
  <si>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</si>
  <si>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</si>
  <si>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</si>
  <si>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</si>
  <si>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</si>
  <si>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</si>
  <si>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</si>
  <si>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</si>
  <si>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</si>
  <si>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</si>
  <si>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</si>
  <si>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</si>
  <si>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</si>
  <si>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</si>
  <si>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</si>
  <si>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</si>
  <si>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</si>
  <si>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</si>
  <si>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</si>
  <si>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</si>
  <si>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</si>
  <si>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</si>
  <si>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</si>
  <si>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</si>
  <si>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</si>
  <si>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</si>
  <si>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</si>
  <si>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</si>
  <si>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</si>
  <si>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</si>
  <si>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</si>
  <si>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</si>
  <si>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</si>
  <si>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</si>
  <si>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</si>
  <si>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</si>
  <si>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</si>
  <si>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</si>
  <si>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</si>
  <si>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</si>
  <si>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</si>
  <si>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</si>
  <si>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</si>
  <si>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</si>
  <si>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</si>
  <si>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</si>
  <si>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</si>
  <si>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</si>
  <si>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</si>
  <si>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</si>
  <si>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</si>
  <si>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</si>
  <si>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</si>
  <si>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</si>
  <si>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</si>
  <si>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</si>
  <si>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</si>
  <si>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</si>
  <si>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</si>
  <si>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</si>
  <si>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</si>
  <si>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</si>
  <si>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</si>
  <si>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</si>
  <si>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</si>
  <si>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</si>
  <si>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</si>
  <si>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</si>
  <si>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</si>
  <si>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</si>
  <si>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</si>
  <si>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</si>
  <si>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</si>
  <si>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</si>
  <si>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</si>
  <si>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</si>
  <si>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</si>
  <si>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</si>
  <si>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</si>
  <si>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</si>
  <si>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</si>
  <si>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</si>
  <si>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</si>
  <si>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</si>
  <si>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</si>
  <si>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</si>
  <si>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</si>
  <si>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</si>
  <si>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</si>
  <si>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</si>
  <si>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</si>
  <si>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</si>
  <si>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</si>
  <si>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</si>
  <si>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</si>
  <si>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</si>
  <si>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</si>
  <si>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</si>
  <si>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</si>
  <si>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</si>
  <si>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</si>
  <si>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</si>
  <si>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</si>
  <si>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</si>
  <si>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</si>
  <si>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</si>
  <si>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</si>
  <si>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</si>
  <si>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</si>
  <si>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</si>
  <si>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</si>
  <si>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</si>
  <si>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</si>
  <si>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</si>
  <si>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</si>
  <si>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</si>
  <si>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</si>
  <si>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</si>
  <si>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</si>
  <si>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</si>
  <si>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</si>
  <si>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</si>
  <si>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</si>
  <si>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</si>
  <si>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</si>
  <si>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</si>
  <si>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</si>
  <si>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</si>
  <si>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</si>
  <si>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</si>
  <si>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</si>
  <si>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</si>
  <si>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</si>
  <si>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</si>
  <si>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</si>
  <si>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</si>
  <si>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</si>
  <si>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</si>
  <si>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</si>
  <si>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</si>
  <si>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</si>
  <si>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</si>
  <si>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</si>
  <si>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</si>
  <si>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</si>
  <si>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</si>
  <si>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</si>
  <si>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</si>
  <si>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</si>
  <si>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</si>
  <si>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</si>
  <si>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</si>
  <si>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</si>
  <si>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</si>
  <si>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</si>
  <si>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</si>
  <si>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</si>
  <si>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</si>
  <si>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</si>
  <si>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</si>
  <si>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</si>
  <si>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</si>
  <si>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</si>
  <si>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</si>
  <si>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</si>
  <si>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</si>
  <si>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</si>
  <si>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</si>
  <si>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</si>
  <si>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</si>
  <si>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</si>
  <si>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</si>
  <si>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</si>
  <si>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</si>
  <si>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</si>
  <si>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</si>
  <si>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</si>
  <si>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</si>
  <si>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</si>
  <si>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</si>
  <si>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</si>
  <si>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</si>
  <si>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</si>
  <si>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</si>
  <si>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</si>
  <si>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</si>
  <si>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PCM-20251130-00000256</t>
  </si>
  <si>
    <t>Team at site</t>
  </si>
  <si>
    <t>PCM-20251130-00000322</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</si>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</sst>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2" dataDxfId="171" headerRowBorderDxfId="169" tableBorderDxfId="170" totalsRowBorderDxfId="168">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5" dataDxfId="154" headerRowBorderDxfId="152" tableBorderDxfId="153" totalsRowBorderDxfId="151">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328.37207245370519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0.24566041666548699</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c r="B4" s="131" t="str">
        <f>IFERROR(VLOOKUP(D4,DB!A:K,11,0),"")</f>
        <v>R1</v>
      </c>
      <c r="C4" s="131">
        <v>1</v>
      </c>
      <c r="D4" s="56" t="s">
        <v>9406</v>
      </c>
      <c r="E4" s="130" t="s">
        <v>39106</v>
      </c>
      <c r="F4" s="129"/>
      <c r="G4" s="128">
        <f ca="1">IFERROR(NOW()-F4,"-")</f>
        <v>45991.320498379631</v>
      </c>
      <c r="H4" s="129">
        <v>45991.303703703707</v>
      </c>
      <c r="I4" s="131" t="str">
        <f>IFERROR(VLOOKUP(D4,DB!A:F,6,0),"")</f>
        <v>SCECO</v>
      </c>
      <c r="J4" s="131" t="str">
        <f>IFERROR(VLOOKUP(D4,DB!A:G,7,0),"")</f>
        <v>Dead</v>
      </c>
      <c r="K4" s="127" t="s">
        <v>39111</v>
      </c>
      <c r="L4" s="126" t="str">
        <f>IFERROR(VLOOKUP(D4,DB!A:I,9,0),"")</f>
        <v>Latis</v>
      </c>
    </row>
    <row r="5" spans="1:15" s="61" customFormat="1" ht="15" customHeight="1">
      <c r="A5" s="132"/>
      <c r="B5" s="131" t="str">
        <f>IFERROR(VLOOKUP(D5,DB!A:K,11,0),"")</f>
        <v/>
      </c>
      <c r="C5" s="131"/>
      <c r="D5" s="56"/>
      <c r="E5" s="130"/>
      <c r="F5" s="129"/>
      <c r="G5" s="128">
        <f ca="1">IFERROR(NOW()-F5,"-")</f>
        <v>45991.320498379631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45991.320498379631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45991.320498379631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45991.320498379631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45991.320498379631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45991.320498379631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45991.320498379631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45991.320498379631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45991.320498379631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45991.320498379631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45991.320498379631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45991.320498379631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45991.320498379631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45991.320498379631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45991.320498379631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45991.320498379631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45991.320498379631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45991.320498379631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45991.320498379631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45991.320498379631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45991.320498379631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45991.320498379631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45991.320498379631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45991.320498379631</v>
      </c>
      <c r="H28" s="129"/>
      <c r="I28" s="131" t="str">
        <f>IFERROR(VLOOKUP(D28,DB!A:F,6,0),"")</f>
        <v/>
      </c>
      <c r="J28" s="131" t="str">
        <f>IFERROR(VLOOKUP(D28,DB!A:G,7,0),"")</f>
        <v/>
      </c>
      <c r="K28" s="127"/>
      <c r="L28" s="126" t="str">
        <f>IFERROR(VLOOKUP(D28,DB!A:I,9,0),"")</f>
        <v/>
      </c>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sheetData>
  <customSheetViews>
    <customSheetView guid="{F6042A99-DD27-4453-835D-0834D95730CC}" filter="1" showAutoFilter="1">
      <pageMargins left="0" right="0" top="0" bottom="0" header="0" footer="0"/>
      <autoFilter ref="B1:M1" xr:uid="{8E32C53B-1607-40F4-89CB-D1D877325FC2}"/>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pane ySplit="1" topLeftCell="A2" activePane="bottomLeft" state="frozen"/>
      <selection pane="bottomLeft" activeCell="J8" sqref="J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39109</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166.32066041666985</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6.9330793981498573</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4</v>
      </c>
      <c r="D5" s="18" t="s">
        <v>19114</v>
      </c>
      <c r="E5" s="99"/>
      <c r="F5" s="100"/>
      <c r="G5" s="101">
        <f ca="1">IFERROR(NOW()-F5,"-")</f>
        <v>45991.320498379631</v>
      </c>
      <c r="H5" s="100" t="s">
        <v>39196</v>
      </c>
      <c r="I5" s="18" t="str">
        <f>IFERROR(VLOOKUP(D5,DB!A:F,6,0),"")</f>
        <v>SCECO</v>
      </c>
      <c r="J5" s="18" t="str">
        <f>IFERROR(VLOOKUP(D5,DB!A:G,7,0),"")</f>
        <v>Dead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2</v>
      </c>
      <c r="D6" s="18" t="s">
        <v>24767</v>
      </c>
      <c r="E6" s="99" t="s">
        <v>39106</v>
      </c>
      <c r="F6" s="100">
        <v>45991.238078703704</v>
      </c>
      <c r="G6" s="101">
        <f ca="1">IFERROR(NOW()-F6,"-")</f>
        <v>8.2419675927667413E-2</v>
      </c>
      <c r="H6" s="100">
        <v>45991.22210648148</v>
      </c>
      <c r="I6" s="18" t="str">
        <f>IFERROR(VLOOKUP(D6,DB!A:F,6,0),"")</f>
        <v>SCECO</v>
      </c>
      <c r="J6" s="18" t="str">
        <f>IFERROR(VLOOKUP(D6,DB!A:G,7,0),"")</f>
        <v>Vandalized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45991.320498379631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45991.320498379631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45991.320498379631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45991.320498379631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45991.320498379631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45991.320498379631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45991.320498379631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45991.320498379631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45991.320498379631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45991.320498379631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45991.320498379631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45991.320498379631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45991.320498379631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45991.320498379631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45991.320498379631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45991.320498379631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45991.320498379631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45991.320498379631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45991.320498379631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45991.320498379631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45991.320498379631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45991.320498379631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45991.320498379631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45991.320498379631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45991.320498379631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45991.320498379631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45991.320498379631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45991.320498379631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45991.320498379631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45991.320498379631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45991.320498379631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45991.320498379631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45991.320498379631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45991.320498379631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45991.320498379631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45991.320498379631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45991.320498379631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45991.320498379631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45991.320498379631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45991.320498379631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45991.320498379631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45991.320498379631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45991.320498379631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45991.320498379631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45991.320498379631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45991.320498379631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45991.320498379631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45991.320498379631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45991.320498379631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45991.320498379631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45991.320498379631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45991.320498379631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45991.320498379631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45991.320498379631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45991.320498379631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45991.320498379631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45991.320498379631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45991.320498379631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45991.320498379631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45991.320498379631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45991.320498379631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45991.320498379631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45991.320498379631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45991.320498379631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45991.320498379631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45991.320498379631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45991.320498379631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45991.320498379631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45991.320498379631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5.5976562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39200</v>
      </c>
      <c r="B2" s="58" t="str">
        <f>IFERROR(VLOOKUP(D2,DB!A:K,11,0),"")</f>
        <v>R3</v>
      </c>
      <c r="C2" s="18">
        <v>3</v>
      </c>
      <c r="D2" s="58" t="s">
        <v>25502</v>
      </c>
      <c r="E2" s="18" t="s">
        <v>39106</v>
      </c>
      <c r="F2" s="158">
        <v>45991.284479166665</v>
      </c>
      <c r="G2" s="157">
        <f ca="1">IFERROR(NOW()-F2,"-")</f>
        <v>3.6019212966493797E-2</v>
      </c>
      <c r="H2" s="156">
        <v>45991.277557870373</v>
      </c>
      <c r="I2" s="19" t="str">
        <f>IFERROR(VLOOKUP(D2,DB!A:F,6,0),"")</f>
        <v>SCECO</v>
      </c>
      <c r="J2" s="18" t="str">
        <f>IFERROR(VLOOKUP(D2,DB!A:G,7,0),"")</f>
        <v>Dead+No BB Design+No BB Design</v>
      </c>
      <c r="K2" s="42" t="s">
        <v>39201</v>
      </c>
      <c r="L2" s="23" t="str">
        <f>IFERROR(VLOOKUP(D2,DB!A:I,9,0),"")</f>
        <v>Latis</v>
      </c>
    </row>
    <row r="3" spans="1:13" ht="15" customHeight="1">
      <c r="A3" s="19"/>
      <c r="B3" s="58" t="str">
        <f>IFERROR(VLOOKUP(D3,DB!A:K,11,0),"")</f>
        <v/>
      </c>
      <c r="C3" s="18"/>
      <c r="D3" s="58" t="str">
        <f>IFERROR(VLOOKUP(#REF!,DB!#REF!,7,0),"")</f>
        <v/>
      </c>
      <c r="E3" s="18"/>
      <c r="F3" s="158"/>
      <c r="G3" s="157">
        <f ca="1">IFERROR(NOW()-F3,"-")</f>
        <v>45991.320498379631</v>
      </c>
      <c r="H3" s="156"/>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2:G33" ca="1" si="0">IFERROR(NOW()-F4,"-")</f>
        <v>45991.320498379631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45991.320498379631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45991.320498379631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45991.320498379631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45991.320498379631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45991.320498379631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45991.320498379631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45991.320498379631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45991.320498379631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45991.320498379631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45991.320498379631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45991.320498379631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45991.320498379631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45991.320498379631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45991.320498379631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45991.320498379631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45991.320498379631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45991.320498379631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45991.320498379631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45991.320498379631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45991.320498379631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45991.320498379631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45991.320498379631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45991.320498379631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45991.320498379631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45991.320498379631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45991.320498379631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45991.320498379631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45991.320498379631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45991.320498379631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45991.320498379631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45991.320498379631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45991.320498379631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45991.320498379631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45991.320498379631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45991.320498379631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45991.320498379631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45991.320498379631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45991.320498379631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45991.320498379631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45991.320498379631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45991.320498379631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45991.320498379631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45991.320498379631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45991.320498379631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45991.320498379631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45991.320498379631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45991.320498379631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45991.320498379631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45991.320498379631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45991.320498379631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45991.320498379631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45991.320498379631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45991.320498379631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45991.320498379631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45991.320498379631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45991.320498379631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45991.320498379631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45991.320498379631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45991.320498379631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45991.320498379631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45991.320498379631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45991.320498379631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45991.320498379631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45991.320498379631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45991.320498379631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45991.320498379631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45991.320498379631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45991.320498379631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45991.320498379631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45991.320498379631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45991.320498379631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45991.320498379631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45991.320498379631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45991.320498379631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45991.320498379631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45991.320498379631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45991.320498379631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45991.320498379631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45991.320498379631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45991.320498379631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45991.320498379631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45991.320498379631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45991.320498379631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45991.320498379631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45991.320498379631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45991.320498379631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45991.320498379631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45991.320498379631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45991.320498379631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45991.320498379631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45991.320498379631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45991.320498379631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45991.320498379631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45991.320498379631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45991.320498379631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45991.320498379631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45991.320498379631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45991.320498379631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45991.320498379631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45991.320498379631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45991.320498379631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45991.320498379631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45991.320498379631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45991.320498379631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45991.320498379631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45991.320498379631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45991.320498379631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45991.320498379631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45991.320498379631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45991.320498379631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45991.320498379631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45991.320498379631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45991.320498379631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45991.320498379631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45991.320498379631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45991.320498379631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45991.320498379631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45991.320498379631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45991.320498379631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45991.320498379631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45991.320498379631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45991.320498379631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45991.320498379631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45991.320498379631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45991.320498379631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45991.320498379631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45991.320498379631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45991.320498379631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45991.320498379631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45991.320498379631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45991.320498379631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45991.320498379631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45991.320498379631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45991.320498379631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45991.320498379631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45991.320498379631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45991.320498379631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45991.320498379631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45991.320498379631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45991.320498379631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45991.320498379631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45991.320498379631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45991.320498379631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45991.320498379631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45991.320498379631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45991.320498379631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45991.320498379631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45991.320498379631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45991.320498379631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45991.320498379631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45991.320498379631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45991.320498379631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45991.320498379631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45991.320498379631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45991.320498379631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45991.320498379631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45991.320498379631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45991.320498379631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45991.320498379631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45991.320498379631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45991.320498379631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45991.320498379631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45991.320498379631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45991.320498379631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45991.320498379631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45991.320498379631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45991.320498379631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45991.320498379631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45991.320498379631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45991.320498379631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45991.320498379631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45991.320498379631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45991.320498379631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45991.320498379631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45991.320498379631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45991.320498379631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45991.320498379631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45991.320498379631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45991.320498379631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45991.320498379631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45991.320498379631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45991.320498379631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45991.320498379631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45991.320498379631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45991.320498379631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45991.320498379631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45991.320498379631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45991.320498379631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45991.320498379631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45991.320498379631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45991.320498379631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45991.320498379631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45991.320498379631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45991.320498379631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45991.320498379631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45991.320498379631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45991.320498379631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45991.320498379631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45991.320498379631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45991.320498379631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45991.320498379631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45991.320498379631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45991.320498379631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45991.320498379631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45991.320498379631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45991.320498379631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45991.320498379631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45991.320498379631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45991.320498379631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45991.320498379631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45991.320498379631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45991.320498379631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45991.320498379631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45991.320498379631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45991.320498379631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45991.320498379631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45991.320498379631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45991.320498379631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45991.320498379631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45991.320498379631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45991.320498379631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45991.320498379631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45991.320498379631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45991.320498379631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45991.320498379631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45991.320498379631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45991.320498379631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45991.320498379631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45991.320498379631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45991.320498379631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45991.320498379631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45991.320498379631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45991.320498379631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45991.320498379631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45991.320498379631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45991.320498379631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45991.320498379631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45991.320498379631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45991.320498379631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45991.320498379631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45991.320498379631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45991.320498379631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45991.320498379631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45991.320498379631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45991.320498379631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45991.320498379631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45991.320498379631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45991.320498379631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45991.320498379631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45991.320498379631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45991.320498379631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45991.320498379631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45991.320498379631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45991.320498379631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45991.320498379631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45991.320498379631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45991.320498379631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45991.320498379631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45991.320498379631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45991.320498379631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45991.320498379631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45991.320498379631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45991.320498379631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45991.320498379631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45991.320498379631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45991.320498379631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45991.320498379631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45991.320498379631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45991.320498379631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45991.320498379631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45991.320498379631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45991.320498379631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45991.320498379631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45991.320498379631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45991.320498379631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45991.320498379631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45991.320498379631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45991.320498379631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45991.320498379631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45991.320498379631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45991.320498379631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45991.320498379631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45991.320498379631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45991.320498379631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45991.320498379631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45991.320498379631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45991.320498379631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45991.320498379631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45991.320498379631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45991.320498379631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45991.320498379631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45991.320498379631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45991.320498379631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45991.320498379631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45991.320498379631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45991.320498379631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45991.320498379631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45991.320498379631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45991.320498379631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45991.320498379631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45991.320498379631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45991.320498379631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45991.320498379631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45991.320498379631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45991.320498379631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45991.320498379631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45991.320498379631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45991.320498379631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45991.320498379631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45991.320498379631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45991.320498379631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45991.320498379631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45991.320498379631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45991.320498379631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45991.320498379631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45991.320498379631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45991.320498379631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45991.320498379631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45991.320498379631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45991.320498379631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45991.320498379631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45991.320498379631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45991.320498379631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45991.320498379631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45991.320498379631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45991.320498379631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45991.320498379631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45991.320498379631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45991.320498379631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45991.320498379631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45991.320498379631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45991.320498379631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45991.320498379631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45991.320498379631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45991.320498379631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45991.320498379631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45991.320498379631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45991.320498379631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45991.320498379631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45991.320498379631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45991.320498379631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45991.320498379631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45991.320498379631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45991.320498379631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45991.320498379631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45991.320498379631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45991.320498379631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45991.320498379631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45991.320498379631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45991.320498379631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45991.320498379631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45991.320498379631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45991.320498379631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45991.320498379631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45991.320498379631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45991.320498379631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45991.320498379631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45991.320498379631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45991.320498379631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45991.320498379631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45991.320498379631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45991.320498379631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45991.320498379631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45991.320498379631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45991.320498379631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45991.320498379631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45991.320498379631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45991.320498379631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45991.320498379631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45991.320498379631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45991.320498379631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45991.320498379631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45991.320498379631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45991.320498379631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45991.320498379631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45991.320498379631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45991.320498379631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45991.320498379631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45991.320498379631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45991.320498379631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45991.320498379631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45991.320498379631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45991.320498379631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45991.320498379631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45991.320498379631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45991.320498379631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45991.320498379631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45991.320498379631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45991.320498379631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45991.320498379631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45991.320498379631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45991.320498379631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45991.320498379631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45991.320498379631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45991.320498379631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45991.320498379631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45991.320498379631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45991.320498379631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45991.320498379631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45991.320498379631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45991.320498379631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45991.320498379631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45991.320498379631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45991.320498379631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45991.320498379631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45991.320498379631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45991.320498379631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45991.320498379631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45991.320498379631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45991.320498379631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45991.320498379631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45991.320498379631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45991.320498379631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45991.320498379631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45991.320498379631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45991.320498379631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45991.320498379631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45991.320498379631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45991.320498379631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45991.320498379631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45991.320498379631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45991.320498379631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45991.320498379631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45991.320498379631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45991.320498379631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45991.320498379631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45991.320498379631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45991.320498379631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45991.320498379631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45991.320498379631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45991.320498379631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45991.320498379631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45991.320498379631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45991.320498379631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45991.320498379631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45991.320498379631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45991.320498379631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45991.320498379631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45991.320498379631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45991.320498379631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45991.320498379631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45991.320498379631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45991.320498379631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45991.320498379631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45991.320498379631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45991.320498379631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45991.320498379631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45991.320498379631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45991.320498379631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45991.320498379631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45991.320498379631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45991.320498379631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45991.320498379631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45991.320498379631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45991.320498379631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45991.320498379631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45991.320498379631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45991.320498379631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45991.320498379631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45991.320498379631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45991.320498379631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45991.320498379631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45991.320498379631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45991.320498379631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45991.320498379631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45991.320498379631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45991.320498379631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45991.320498379631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45991.320498379631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45991.320498379631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45991.320498379631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45991.320498379631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45991.320498379631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45991.320498379631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45991.320498379631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45991.320498379631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45991.320498379631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45991.320498379631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45991.320498379631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45991.320498379631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45991.320498379631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45991.320498379631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45991.320498379631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45991.320498379631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45991.320498379631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45991.320498379631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45991.320498379631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45991.320498379631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45991.320498379631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45991.320498379631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45991.320498379631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45991.320498379631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45991.320498379631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45991.320498379631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45991.320498379631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45991.320498379631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45991.320498379631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45991.320498379631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45991.320498379631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45991.320498379631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45991.320498379631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45991.320498379631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45991.320498379631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45991.320498379631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45991.320498379631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45991.320498379631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45991.320498379631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45991.320498379631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45991.320498379631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45991.320498379631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45991.320498379631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45991.320498379631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45991.320498379631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45991.320498379631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45991.320498379631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45991.320498379631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45991.320498379631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45991.320498379631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45991.320498379631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45991.320498379631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45991.320498379631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45991.320498379631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45991.320498379631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45991.320498379631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45991.320498379631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45991.320498379631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45991.320498379631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45991.320498379631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45991.320498379631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45991.320498379631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45991.320498379631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45991.320498379631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45991.320498379631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45991.320498379631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45991.320498379631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45991.320498379631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45991.320498379631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45991.320498379631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45991.320498379631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45991.320498379631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45991.320498379631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45991.320498379631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45991.320498379631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45991.320498379631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45991.320498379631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45991.320498379631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45991.320498379631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45991.320498379631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45991.320498379631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45991.320498379631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45991.320498379631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45991.320498379631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45991.320498379631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45991.320498379631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45991.320498379631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45991.320498379631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45991.320498379631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45991.320498379631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45991.320498379631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45991.320498379631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45991.320498379631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45991.320498379631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45991.320498379631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45991.320498379631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45991.320498379631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45991.320498379631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45991.320498379631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45991.320498379631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45991.320498379631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45991.320498379631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45991.320498379631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45991.320498379631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45991.320498379631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45991.320498379631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45991.320498379631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45991.320498379631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45991.320498379631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45991.320498379631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45991.320498379631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45991.320498379631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45991.320498379631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45991.320498379631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45991.320498379631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45991.320498379631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45991.320498379631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45991.320498379631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45991.320498379631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45991.320498379631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45991.320498379631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45991.320498379631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45991.320498379631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45991.320498379631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45991.320498379631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45991.320498379631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45991.320498379631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45991.320498379631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45991.320498379631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45991.320498379631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45991.320498379631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45991.320498379631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45991.320498379631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45991.320498379631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45991.320498379631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45991.320498379631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45991.320498379631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45991.320498379631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45991.320498379631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45991.320498379631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45991.320498379631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45991.320498379631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45991.320498379631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45991.320498379631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45991.320498379631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45991.320498379631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45991.320498379631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45991.320498379631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45991.320498379631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45991.320498379631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45991.320498379631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45991.320498379631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45991.320498379631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45991.320498379631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45991.320498379631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45991.320498379631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45991.320498379631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45991.320498379631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45991.320498379631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45991.320498379631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45991.320498379631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45991.320498379631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45991.320498379631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45991.320498379631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45991.320498379631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45991.320498379631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45991.320498379631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45991.320498379631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45991.320498379631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45991.320498379631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45991.320498379631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45991.320498379631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45991.320498379631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45991.320498379631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45991.320498379631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45991.320498379631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45991.320498379631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45991.320498379631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45991.320498379631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45991.320498379631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45991.320498379631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45991.320498379631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45991.320498379631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45991.320498379631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45991.320498379631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45991.320498379631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45991.320498379631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45991.320498379631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45991.320498379631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45991.320498379631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45991.320498379631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45991.320498379631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45991.320498379631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45991.320498379631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45991.320498379631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45991.320498379631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45991.320498379631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45991.320498379631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45991.320498379631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45991.320498379631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45991.320498379631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45991.320498379631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45991.320498379631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45991.320498379631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45991.320498379631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45991.320498379631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45991.320498379631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45991.320498379631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45991.320498379631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45991.320498379631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45991.320498379631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45991.320498379631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45991.320498379631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45991.320498379631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45991.320498379631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45991.320498379631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45991.320498379631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45991.320498379631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45991.320498379631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45991.320498379631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45991.320498379631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45991.320498379631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45991.320498379631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45991.320498379631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45991.320498379631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45991.320498379631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45991.320498379631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45991.320498379631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45991.320498379631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45991.320498379631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45991.320498379631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45991.320498379631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45991.320498379631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45991.320498379631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45991.320498379631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45991.320498379631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45991.320498379631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45991.320498379631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45991.320498379631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45991.320498379631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45991.320498379631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45991.320498379631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45991.320498379631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45991.320498379631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45991.320498379631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45991.320498379631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45991.320498379631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45991.320498379631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45991.320498379631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45991.320498379631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45991.320498379631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45991.320498379631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45991.320498379631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45991.320498379631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45991.320498379631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45991.320498379631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45991.320498379631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45991.320498379631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45991.320498379631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45991.320498379631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45991.320498379631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45991.320498379631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45991.320498379631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45991.320498379631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45991.320498379631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45991.320498379631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45991.320498379631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45991.320498379631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45991.320498379631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45991.320498379631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45991.320498379631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45991.320498379631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45991.320498379631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45991.320498379631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45991.320498379631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45991.320498379631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45991.320498379631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45991.320498379631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45991.320498379631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45991.320498379631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45991.320498379631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45991.320498379631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45991.320498379631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45991.320498379631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45991.320498379631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45991.320498379631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45991.320498379631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45991.320498379631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45991.320498379631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45991.320498379631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45991.320498379631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45991.320498379631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45991.320498379631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45991.320498379631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45991.320498379631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45991.320498379631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45991.320498379631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45991.320498379631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45991.320498379631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45991.320498379631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45991.320498379631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45991.320498379631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45991.320498379631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45991.320498379631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45991.320498379631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45991.320498379631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45991.320498379631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45991.320498379631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45991.320498379631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45991.320498379631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45991.320498379631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45991.320498379631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45991.320498379631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45991.320498379631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45991.320498379631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45991.320498379631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45991.320498379631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45991.320498379631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45991.320498379631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45991.320498379631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45991.320498379631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45991.320498379631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45991.320498379631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45991.320498379631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45991.320498379631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45991.320498379631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45991.320498379631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45991.320498379631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45991.320498379631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45991.320498379631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45991.320498379631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45991.320498379631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45991.320498379631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45991.320498379631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45991.320498379631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45991.320498379631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45991.320498379631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45991.320498379631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45991.320498379631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45991.320498379631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45991.320498379631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45991.320498379631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45991.320498379631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45991.320498379631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45991.320498379631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45991.320498379631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45991.320498379631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45991.320498379631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45991.320498379631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45991.320498379631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45991.320498379631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45991.320498379631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45991.320498379631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45991.320498379631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45991.320498379631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45991.320498379631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45991.320498379631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45991.320498379631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45991.320498379631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45991.320498379631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45991.320498379631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45991.320498379631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45991.320498379631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45991.320498379631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45991.320498379631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45991.320498379631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45991.320498379631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45991.320498379631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45991.320498379631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45991.320498379631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45991.320498379631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45991.320498379631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45991.320498379631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45991.320498379631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45991.320498379631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45991.320498379631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45991.320498379631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45991.320498379631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45991.320498379631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45991.320498379631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45991.320498379631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45991.320498379631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45991.320498379631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45991.320498379631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45991.320498379631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45991.320498379631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45991.320498379631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45991.320498379631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45991.320498379631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45991.320498379631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45991.320498379631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45991.320498379631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45991.320498379631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45991.320498379631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45991.320498379631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45991.320498379631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45991.320498379631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45991.320498379631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45991.320498379631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45991.320498379631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45991.320498379631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45991.320498379631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45991.320498379631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45991.320498379631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45991.320498379631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45991.320498379631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45991.320498379631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45991.320498379631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45991.320498379631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45991.320498379631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45991.320498379631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45991.320498379631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45991.320498379631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45991.320498379631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45991.320498379631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45991.320498379631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45991.320498379631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45991.320498379631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45991.320498379631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45991.320498379631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45991.320498379631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45991.320498379631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45991.320498379631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45991.320498379631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45991.320498379631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45991.320498379631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45991.320498379631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45991.320498379631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45991.320498379631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45991.320498379631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45991.320498379631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45991.320498379631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45991.320498379631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45991.320498379631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45991.320498379631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45991.320498379631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45991.320498379631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45991.320498379631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45991.320498379631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45991.320498379631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45991.320498379631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45991.320498379631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45991.320498379631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45991.320498379631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45991.320498379631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45991.320498379631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45991.320498379631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45991.320498379631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45991.320498379631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45991.320498379631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45991.320498379631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45991.320498379631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45991.320498379631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45991.320498379631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45991.320498379631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45991.320498379631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45991.320498379631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45991.320498379631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45991.320498379631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45991.320498379631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45991.320498379631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45991.320498379631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45991.320498379631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45991.320498379631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45991.320498379631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45991.320498379631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45991.320498379631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45991.320498379631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45991.320498379631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45991.320498379631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45991.320498379631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45991.320498379631</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287.83978078703512</v>
      </c>
      <c r="H2" s="92">
        <v>45703.474768518521</v>
      </c>
      <c r="I2" s="92" t="str">
        <f>IFERROR(VLOOKUP(D2,DB!A:F,6,0),"")</f>
        <v>SCECO</v>
      </c>
      <c r="J2" s="92" t="str">
        <f>IFERROR(VLOOKUP(D2,DB!A:G,7,0),"")</f>
        <v>Dead</v>
      </c>
      <c r="K2" s="94" t="s">
        <v>39203</v>
      </c>
      <c r="L2" s="88" t="str">
        <f>IFERROR(VLOOKUP(D2,DB!A:I,9,0),"")</f>
        <v>Latis</v>
      </c>
    </row>
    <row r="3" spans="1:16" ht="15" customHeight="1">
      <c r="A3" s="110"/>
      <c r="B3" s="110" t="str">
        <f>IFERROR(VLOOKUP(D3,DB!A:K,11,0),"")</f>
        <v/>
      </c>
      <c r="C3" s="90"/>
      <c r="D3" s="88"/>
      <c r="E3" s="91"/>
      <c r="F3" s="92"/>
      <c r="G3" s="93">
        <f t="shared" ref="G3:G41" ca="1" si="0">IFERROR(NOW()-F3,"")</f>
        <v>45991.320498379631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45991.320498379631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45991.320498379631</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45991.320498379631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45991.320498379631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45991.320498379631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45991.320498379631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45991.320498379631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45991.320498379631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45991.320498379631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45991.320498379631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45991.320498379631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45991.320498379631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45991.320498379631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45991.320498379631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45991.320498379631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45991.320498379631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45991.320498379631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45991.320498379631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45991.320498379631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45991.320498379631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45991.320498379631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45991.320498379631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45991.320498379631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45991.320498379631</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45991.320498379631</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45991.320498379631</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45991.320498379631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45991.320498379631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45991.320498379631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45991.320498379631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45991.320498379631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45991.320498379631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45991.320498379631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45991.320498379631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45991.320498379631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45991.320498379631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45991.320498379631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45991.320498379631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45991.320498379631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45991.320498379631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45991.320498379631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45991.320498379631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45991.320498379631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45991.320498379631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45991.320498379631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45991.320498379631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45991.320498379631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45991.320498379631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45991.320498379631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45991.320498379631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45991.320498379631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45991.320498379631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45991.320498379631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45991.320498379631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45991.320498379631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45991.320498379631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45991.320498379631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45991.320498379631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45991.320498379631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45991.320498379631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45991.320498379631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45991.320498379631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45991.320498379631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45991.320498379631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45991.320498379631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45991.320498379631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45991.320498379631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45991.320498379631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45991.320498379631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45991.320498379631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45991.320498379631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45991.320498379631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45991.320498379631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45991.320498379631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45991.320498379631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45991.320498379631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45991.320498379631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45991.320498379631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45991.320498379631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45991.320498379631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45991.320498379631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45991.320498379631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45991.320498379631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45991.320498379631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45991.320498379631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45991.320498379631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45991.320498379631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45991.320498379631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45991.320498379631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45991.320498379631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45991.320498379631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45991.320498379631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45991.320498379631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45991.320498379631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45991.320498379631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45991.320498379631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45991.320498379631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45991.320498379631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45991.320498379631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45991.320498379631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45991.320498379631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45991.320498379631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45991.320498379631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45991.320498379631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45991.320498379631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45991.320498379631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45991.320498379631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45991.320498379631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45991.320498379631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45991.320498379631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45991.320498379631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45991.320498379631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45991.320498379631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45991.320498379631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45991.320498379631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45991.320498379631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45991.320498379631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45991.320498379631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45991.320498379631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45991.320498379631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45991.320498379631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45991.320498379631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45991.320498379631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45991.320498379631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45991.320498379631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45991.320498379631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45991.320498379631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45991.320498379631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45991.320498379631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45991.320498379631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45991.320498379631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45991.320498379631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45991.320498379631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45991.320498379631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45991.320498379631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45991.320498379631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45991.320498379631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45991.320498379631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45991.320498379631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45991.320498379631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45991.320498379631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45991.320498379631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45991.320498379631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45991.320498379631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45991.320498379631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45991.320498379631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45991.320498379631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45991.320498379631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45991.320498379631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45991.320498379631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45991.320498379631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45991.320498379631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45991.320498379631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45991.320498379631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45991.320498379631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45991.320498379631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45991.320498379631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45991.320498379631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45991.320498379631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45991.320498379631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45991.320498379631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45991.320498379631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45991.320498379631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45991.320498379631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45991.320498379631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45991.320498379631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45991.320498379631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45991.320498379631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45991.320498379631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45991.320498379631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45991.320498379631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45991.320498379631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45991.320498379631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45991.320498379631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45991.320498379631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45991.320498379631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45991.320498379631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45991.320498379631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45991.320498379631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45991.320498379631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45991.320498379631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45991.320498379631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45991.320498379631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45991.320498379631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45991.320498379631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45991.320498379631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45991.320498379631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45991.320498379631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45991.320498379631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45991.320498379631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45991.320498379631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45991.320498379631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45991.320498379631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45991.320498379631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45991.320498379631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45991.320498379631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45991.320498379631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45991.320498379631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45991.320498379631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45991.320498379631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45991.320498379631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45991.320498379631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45991.320498379631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45991.320498379631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45991.320498379631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45991.320498379631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45991.320498379631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45991.320498379631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45991.320498379631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45991.320498379631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45991.320498379631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45991.320498379631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45991.320498379631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45991.320498379631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45991.320498379631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45991.320498379631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45991.320498379631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45991.320498379631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45991.320498379631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45991.320498379631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45991.320498379631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45991.320498379631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45991.320498379631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45991.320498379631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45991.320498379631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45991.320498379631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45991.320498379631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45991.320498379631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45991.320498379631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45991.320498379631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45991.320498379631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45991.320498379631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45991.320498379631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45991.320498379631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45991.320498379631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45991.320498379631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45991.320498379631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45991.320498379631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45991.320498379631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45991.320498379631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45991.320498379631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45991.320498379631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45991.320498379631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45991.320498379631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45991.320498379631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45991.320498379631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45991.320498379631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45991.320498379631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45991.320498379631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45991.320498379631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45991.320498379631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45991.320498379631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45991.320498379631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45991.320498379631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45991.320498379631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45991.320498379631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45991.320498379631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45991.320498379631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45991.320498379631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45991.320498379631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45991.320498379631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45991.320498379631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45991.320498379631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45991.320498379631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45991.320498379631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45991.320498379631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45991.320498379631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45991.320498379631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45991.320498379631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45991.320498379631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45991.320498379631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45991.320498379631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45991.320498379631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45991.320498379631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45991.320498379631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45991.320498379631</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99.488438194443006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39109</v>
      </c>
      <c r="F3" s="38">
        <v>45926.188877314817</v>
      </c>
      <c r="G3" s="105">
        <f t="shared" ref="G3" ca="1" si="0">IFERROR(NOW()-F3,"")</f>
        <v>65.131621064814681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39109</v>
      </c>
      <c r="F4" s="107">
        <v>45948.661111111112</v>
      </c>
      <c r="G4" s="108">
        <f t="shared" ref="G4" ca="1" si="1">IFERROR(NOW()-F4,"")</f>
        <v>42.659387268518913</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9.9471997685177485</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0.34059097222052515</v>
      </c>
      <c r="H6" s="38">
        <v>45990.988067129627</v>
      </c>
      <c r="I6" s="37" t="str">
        <f>IFERROR(VLOOKUP(D6,DB!A:F,6,0),"")</f>
        <v>SCECO</v>
      </c>
      <c r="J6" s="37" t="str">
        <f>IFERROR(VLOOKUP(D6,DB!A:G,7,0),"")</f>
        <v>Dead</v>
      </c>
      <c r="K6" s="37" t="s">
        <v>39213</v>
      </c>
      <c r="L6" s="37" t="str">
        <f>IFERROR(VLOOKUP(D6,DB!A:I,9,0),"")</f>
        <v>Latis</v>
      </c>
    </row>
    <row r="7" spans="1:13" ht="30.75">
      <c r="A7" s="37" t="s">
        <v>39214</v>
      </c>
      <c r="B7" s="37" t="str">
        <f>IFERROR(VLOOKUP(D7,DB!A:K,11,0),"")</f>
        <v>R5</v>
      </c>
      <c r="C7" s="37">
        <v>1</v>
      </c>
      <c r="D7" s="106" t="s">
        <v>37814</v>
      </c>
      <c r="E7" s="37" t="s">
        <v>39106</v>
      </c>
      <c r="F7" s="38">
        <v>45991.227939814817</v>
      </c>
      <c r="G7" s="138">
        <f ca="1">IFERROR(NOW()-F7,"")</f>
        <v>9.2558564814680722E-2</v>
      </c>
      <c r="H7" s="38">
        <v>45991.02034722222</v>
      </c>
      <c r="I7" s="37" t="str">
        <f>IFERROR(VLOOKUP(D7,DB!A:F,6,0),"")</f>
        <v>SCECO</v>
      </c>
      <c r="J7" s="37" t="str">
        <f>IFERROR(VLOOKUP(D7,DB!A:G,7,0),"")</f>
        <v>Dead</v>
      </c>
      <c r="K7" s="37" t="s">
        <v>39215</v>
      </c>
      <c r="L7" s="37" t="str">
        <f>IFERROR(VLOOKUP(D7,DB!A:I,9,0),"")</f>
        <v>Latis</v>
      </c>
    </row>
    <row r="8" spans="1:13">
      <c r="A8" s="37"/>
      <c r="B8" s="37" t="str">
        <f>IFERROR(VLOOKUP(D8,DB!A:K,11,0),"")</f>
        <v/>
      </c>
      <c r="C8" s="37"/>
      <c r="D8" s="155"/>
      <c r="E8" s="37"/>
      <c r="F8" s="38"/>
      <c r="G8" s="138">
        <f ca="1">IFERROR(NOW()-F8,"")</f>
        <v>45991.320498379631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45991.320498379631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45991.320498379631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45991.320498379631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45991.320498379631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45991.320498379631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45991.320498379631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45991.320498379631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45991.320498379631</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45991.320498379631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45991.320498379631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45991.320498379631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45991.320498379631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45991.320498379631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45991.320498379631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45991.320498379631</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H6" sqref="H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33803</v>
      </c>
      <c r="E2" s="106" t="s">
        <v>39106</v>
      </c>
      <c r="F2" s="121"/>
      <c r="G2" s="72">
        <f ca="1">IFERROR(NOW()-F2,"-")</f>
        <v>45991.320498379631</v>
      </c>
      <c r="H2" s="121">
        <v>45991.296655092592</v>
      </c>
      <c r="I2" s="119" t="str">
        <f>IFERROR(VLOOKUP(D2,DB!A:F,6,0),"")</f>
        <v>Generator-SG</v>
      </c>
      <c r="J2" s="119" t="str">
        <f>IFERROR(VLOOKUP(D2,DB!A:G,7,0),"")</f>
        <v>Dead</v>
      </c>
      <c r="K2" s="122"/>
      <c r="L2" s="140" t="str">
        <f>IFERROR(VLOOKUP(D2,DB!A:I,9,0),"")</f>
        <v>Latis</v>
      </c>
    </row>
    <row r="3" spans="1:16382" ht="31.5" customHeight="1">
      <c r="A3" s="118"/>
      <c r="B3" s="119" t="str">
        <f>IFERROR(VLOOKUP(D3,DB!A:K,11,0),"")</f>
        <v/>
      </c>
      <c r="C3" s="120"/>
      <c r="D3" s="119"/>
      <c r="E3" s="106"/>
      <c r="F3" s="121"/>
      <c r="G3" s="72">
        <f ca="1">IFERROR(NOW()-F3,"-")</f>
        <v>45991.320498379631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45991.320498379631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45991.320498379631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45991.320498379631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45991.320498379631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45991.320498379631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45991.320498379631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45991.320498379631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45991.320498379631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45991.320498379631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45991.320498379631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45991.320498379631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45991.320498379631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45991.320498379631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45991.320498379631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45991.320498379631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45991.320498379631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45991.320498379631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45991.320498379631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45991.320498379631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45991.320498379631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45991.320498379631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45991.320498379631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45991.320498379631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45991.320498379631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45991.320498379631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45991.320498379631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45991.320498379631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45991.320498379631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45991.320498379631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45991.320498379631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45991.320498379631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45991.320498379631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45991.320498379631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45991.320498379631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45991.320498379631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45991.320498379631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45991.320498379631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45991.320498379631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45991.320498379631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45991.320498379631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45991.320498379631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45991.320498379631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45991.320498379631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45991.320498379631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45991.320498379631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45991.320498379631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45991.320498379631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45991.320498379631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45991.320498379631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45991.320498379631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45991.320498379631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45991.320498379631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45991.320498379631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45991.320498379631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45991.320498379631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45991.320498379631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45991.320498379631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45991.320498379631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45991.320498379631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45991.320498379631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45991.320498379631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45991.320498379631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45991.320498379631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45991.320498379631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45991.320498379631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45991.320498379631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45991.320498379631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45991.320498379631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45991.320498379631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45991.320498379631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45991.320498379631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45991.320498379631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45991.320498379631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45991.320498379631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45991.320498379631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45991.320498379631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45991.320498379631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45991.320498379631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45991.320498379631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45991.320498379631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45991.320498379631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45991.320498379631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45991.320498379631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45991.320498379631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45991.320498379631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45991.320498379631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45991.320498379631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45991.320498379631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45991.320498379631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45991.320498379631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45991.320498379631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45991.320498379631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45991.320498379631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45991.320498379631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45991.320498379631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45991.320498379631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45991.320498379631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45991.320498379631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45991.320498379631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45991.320498379631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45991.320498379631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45991.320498379631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45991.320498379631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45991.320498379631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45991.320498379631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45991.320498379631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45991.320498379631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45991.320498379631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45991.320498379631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45991.320498379631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45991.320498379631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45991.320498379631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45991.320498379631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45991.320498379631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45991.320498379631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45991.320498379631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45991.320498379631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45991.320498379631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45991.320498379631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45991.320498379631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45991.320498379631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45991.320498379631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45991.320498379631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45991.320498379631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45991.320498379631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45991.320498379631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45991.320498379631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45991.320498379631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45991.320498379631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45991.320498379631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45991.320498379631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45991.320498379631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45991.320498379631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45991.320498379631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45991.320498379631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45991.320498379631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45991.320498379631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45991.320498379631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45991.320498379631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45991.320498379631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45991.320498379631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45991.320498379631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45991.320498379631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45991.320498379631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45991.320498379631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45991.320498379631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45991.320498379631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45991.320498379631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45991.320498379631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45991.320498379631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45991.320498379631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45991.320498379631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45991.320498379631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45991.320498379631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45991.320498379631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45991.320498379631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45991.320498379631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45991.320498379631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45991.320498379631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45991.320498379631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45991.320498379631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45991.320498379631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45991.320498379631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45991.320498379631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45991.320498379631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45991.320498379631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45991.320498379631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45991.320498379631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45991.320498379631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45991.320498379631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45991.320498379631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45991.320498379631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45991.320498379631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45991.320498379631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45991.320498379631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45991.320498379631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45991.320498379631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45991.320498379631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45991.320498379631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45991.320498379631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45991.320498379631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45991.320498379631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45991.320498379631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45991.320498379631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45991.320498379631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45991.320498379631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45991.320498379631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45991.320498379631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45991.320498379631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45991.320498379631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45991.320498379631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45991.320498379631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45991.320498379631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45991.320498379631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45991.320498379631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45991.320498379631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45991.320498379631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45991.320498379631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45991.320498379631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45991.320498379631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45991.320498379631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45991.320498379631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45991.320498379631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45991.320498379631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45991.320498379631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45991.320498379631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45991.320498379631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45991.320498379631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45991.320498379631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45991.320498379631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45991.320498379631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45991.320498379631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45991.320498379631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45991.320498379631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45991.320498379631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45991.320498379631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45991.320498379631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45991.320498379631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45991.320498379631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45991.320498379631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45991.320498379631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45991.320498379631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45991.320498379631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45991.320498379631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45991.320498379631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45991.320498379631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45991.320498379631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45991.320498379631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45991.320498379631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45991.320498379631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45991.320498379631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45991.320498379631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45991.320498379631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45991.320498379631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45991.320498379631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45991.320498379631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45991.320498379631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45991.320498379631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45991.320498379631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45991.320498379631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45991.320498379631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45991.320498379631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45991.320498379631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45991.320498379631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45991.320498379631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45991.320498379631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45991.320498379631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45991.320498379631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45991.320498379631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45991.320498379631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45991.320498379631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45991.320498379631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45991.320498379631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45991.320498379631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45991.320498379631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45991.320498379631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45991.320498379631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45991.320498379631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45991.320498379631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45991.320498379631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45991.320498379631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45991.320498379631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45991.320498379631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45991.320498379631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45991.320498379631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45991.320498379631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45991.320498379631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45991.320498379631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45991.320498379631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45991.320498379631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45991.320498379631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45991.320498379631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45991.320498379631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45991.320498379631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45991.320498379631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45991.320498379631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45991.320498379631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45991.320498379631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45991.320498379631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45991.320498379631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45991.320498379631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45991.320498379631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45991.320498379631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45991.320498379631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45991.320498379631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45991.320498379631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45991.320498379631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45991.320498379631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45991.320498379631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45991.320498379631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45991.320498379631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45991.320498379631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45991.320498379631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45991.320498379631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45991.320498379631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45991.320498379631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45991.320498379631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45991.320498379631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45991.320498379631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45991.320498379631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45991.320498379631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45991.320498379631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45991.320498379631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45991.320498379631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45991.320498379631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45991.320498379631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45991.320498379631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45991.320498379631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45991.320498379631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45991.320498379631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45991.320498379631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45991.320498379631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45991.320498379631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45991.320498379631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45991.320498379631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45991.320498379631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45991.320498379631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45991.320498379631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45991.320498379631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45991.320498379631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45991.320498379631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45991.320498379631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45991.320498379631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45991.320498379631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45991.320498379631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45991.320498379631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45991.320498379631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45991.320498379631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45991.320498379631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45991.320498379631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45991.320498379631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45991.320498379631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45991.320498379631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45991.320498379631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45991.320498379631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45991.320498379631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45991.320498379631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45991.320498379631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45991.320498379631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45991.320498379631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45991.320498379631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45991.320498379631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45991.320498379631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45991.320498379631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45991.320498379631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45991.320498379631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45991.320498379631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45991.320498379631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45991.320498379631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45991.320498379631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45991.320498379631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45991.320498379631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45991.320498379631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45991.320498379631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45991.320498379631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45991.320498379631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45991.320498379631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45991.320498379631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45991.320498379631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45991.320498379631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45991.320498379631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45991.320498379631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45991.320498379631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45991.320498379631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45991.320498379631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45991.320498379631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45991.320498379631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45991.320498379631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45991.320498379631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45991.320498379631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45991.320498379631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45991.320498379631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45991.320498379631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45991.320498379631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45991.320498379631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45991.320498379631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45991.320498379631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45991.320498379631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45991.320498379631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45991.320498379631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45991.320498379631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45991.320498379631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45991.320498379631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45991.320498379631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45991.320498379631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45991.320498379631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45991.320498379631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45991.320498379631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45991.320498379631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45991.320498379631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45991.320498379631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45991.320498379631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45991.320498379631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45991.320498379631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45991.320498379631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45991.320498379631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45991.320498379631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45991.320498379631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45991.320498379631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45991.320498379631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45991.320498379631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45991.320498379631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45991.320498379631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45991.320498379631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45991.320498379631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45991.320498379631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45991.320498379631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45991.320498379631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45991.320498379631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45991.320498379631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45991.320498379631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45991.320498379631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45991.320498379631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45991.320498379631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45991.320498379631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45991.320498379631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45991.320498379631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45991.320498379631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45991.320498379631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45991.320498379631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45991.320498379631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45991.320498379631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45991.320498379631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45991.320498379631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45991.320498379631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45991.320498379631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45991.320498379631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45991.320498379631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45991.320498379631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45991.320498379631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45991.320498379631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45991.320498379631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45991.320498379631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45991.320498379631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45991.320498379631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45991.320498379631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45991.320498379631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45991.320498379631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45991.320498379631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45991.320498379631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45991.320498379631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45991.320498379631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45991.320498379631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45991.320498379631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45991.320498379631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45991.320498379631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45991.320498379631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45991.320498379631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45991.320498379631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45991.320498379631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45991.320498379631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45991.320498379631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45991.320498379631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45991.320498379631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45991.320498379631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45991.320498379631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45991.320498379631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45991.320498379631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45991.320498379631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45991.320498379631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45991.320498379631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45991.320498379631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45991.320498379631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45991.320498379631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45991.320498379631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45991.320498379631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45991.320498379631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45991.320498379631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45991.320498379631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45991.320498379631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45991.320498379631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45991.320498379631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45991.320498379631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45991.320498379631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45991.320498379631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45991.320498379631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45991.320498379631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45991.320498379631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45991.320498379631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45991.320498379631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45991.320498379631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45991.320498379631</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45991.320498379631</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2025-11-30T04:43:29Z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