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62" documentId="120_S{2AC9BD13-BADA-5192-A53E-5A8FF88502F6}" xr6:coauthVersionLast="47" xr6:coauthVersionMax="47" xr10:uidLastSave="{984676A0-9653-4EEC-93CA-E665F4F45B6F}"/>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<sst xmlns="http://schemas.openxmlformats.org/spreadsheetml/2006/main" count="180302" uniqueCount="39137">
  <si>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</si>
  <si>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</si>
  <si>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</si>
  <si>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</si>
  <si>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</si>
  <si>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</si>
  <si>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</si>
  <si>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</si>
  <si>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</si>
  <si>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</si>
  <si>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</si>
  <si>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</si>
  <si>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</si>
  <si>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</si>
  <si>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</si>
  <si>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</si>
  <si>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</si>
  <si>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</si>
  <si>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</si>
  <si>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</si>
  <si>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</si>
  <si>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</si>
  <si>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</si>
  <si>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</si>
  <si>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</si>
  <si>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</si>
  <si>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</si>
  <si>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</si>
  <si>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</si>
  <si>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</si>
  <si>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</si>
  <si>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</si>
  <si>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</si>
  <si>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</si>
  <si>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</si>
  <si>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</si>
  <si>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</si>
  <si>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</si>
  <si>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</si>
  <si>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</si>
  <si>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</si>
  <si>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</si>
  <si>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</si>
  <si>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</si>
  <si>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</si>
  <si>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</si>
  <si>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</si>
  <si>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</si>
  <si>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</si>
  <si>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</si>
  <si>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</si>
  <si>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</si>
  <si>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</si>
  <si>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</si>
  <si>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</si>
  <si>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</si>
  <si>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</si>
  <si>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</si>
  <si>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</si>
  <si>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</si>
  <si>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</si>
  <si>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</si>
  <si>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</si>
  <si>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</si>
  <si>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</si>
  <si>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</si>
  <si>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</si>
  <si>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</si>
  <si>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</si>
  <si>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</si>
  <si>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</si>
  <si>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</si>
  <si>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</si>
  <si>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</si>
  <si>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</si>
  <si>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</si>
  <si>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</si>
  <si>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</si>
  <si>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</si>
  <si>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</si>
  <si>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</si>
  <si>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</si>
  <si>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</si>
  <si>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</si>
  <si>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</si>
  <si>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</si>
  <si>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</si>
  <si>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</si>
  <si>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</si>
  <si>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</si>
  <si>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</si>
  <si>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</si>
  <si>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</si>
  <si>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</si>
  <si>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</si>
  <si>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</si>
  <si>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</si>
  <si>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</si>
  <si>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</si>
  <si>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</si>
  <si>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</si>
  <si>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</si>
  <si>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</si>
  <si>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</si>
  <si>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</si>
  <si>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</si>
  <si>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</si>
  <si>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</si>
  <si>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</si>
  <si>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</si>
  <si>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</si>
  <si>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</si>
  <si>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</si>
  <si>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</si>
  <si>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</si>
  <si>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</si>
  <si>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</si>
  <si>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</si>
  <si>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</si>
  <si>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</si>
  <si>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</si>
  <si>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</si>
  <si>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</si>
  <si>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</si>
  <si>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</si>
  <si>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</si>
  <si>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</si>
  <si>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</si>
  <si>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</si>
  <si>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</si>
  <si>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</si>
  <si>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</si>
  <si>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</si>
  <si>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</si>
  <si>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</si>
  <si>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</si>
  <si>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</si>
  <si>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</si>
  <si>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</si>
  <si>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</si>
  <si>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</si>
  <si>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</si>
  <si>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</si>
  <si>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</si>
  <si>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</si>
  <si>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</si>
  <si>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</si>
  <si>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</si>
  <si>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</si>
  <si>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</si>
  <si>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</si>
  <si>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</si>
  <si>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</si>
  <si>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</si>
  <si>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</si>
  <si>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</si>
  <si>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</si>
  <si>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</si>
  <si>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</si>
  <si>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</si>
  <si>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</si>
  <si>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</si>
  <si>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</si>
  <si>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</si>
  <si>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</si>
  <si>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</si>
  <si>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</si>
  <si>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</si>
  <si>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</si>
  <si>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</si>
  <si>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</si>
  <si>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</si>
  <si>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</si>
  <si>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</si>
  <si>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</si>
  <si>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</si>
  <si>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</si>
  <si>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</si>
  <si>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</si>
  <si>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</si>
  <si>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</si>
  <si>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</si>
  <si>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</si>
  <si>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</si>
  <si>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</si>
  <si>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</si>
  <si>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</si>
  <si>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</si>
  <si>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</si>
  <si>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</si>
  <si>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</si>
  <si>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</si>
  <si>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</si>
  <si>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</si>
  <si>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</si>
  <si>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</si>
  <si>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</si>
  <si>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</si>
  <si>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</si>
  <si>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</si>
  <si>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</si>
  <si>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</si>
  <si>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</si>
  <si>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</si>
  <si>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</si>
  <si>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</si>
  <si>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</si>
  <si>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</si>
  <si>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</si>
  <si>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</si>
  <si>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</si>
  <si>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</si>
  <si>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</si>
  <si>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</si>
  <si>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</si>
  <si>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</si>
  <si>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</si>
  <si>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</si>
  <si>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</si>
  <si>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</si>
  <si>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</si>
  <si>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</si>
  <si>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</si>
  <si>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</si>
  <si>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</si>
  <si>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</si>
  <si>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</si>
  <si>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</si>
  <si>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</si>
  <si>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</si>
  <si>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</si>
  <si>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</si>
  <si>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</si>
  <si>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</si>
  <si>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</si>
  <si>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</si>
  <si>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</si>
  <si>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</si>
  <si>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</si>
  <si>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</si>
  <si>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</si>
  <si>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</si>
  <si>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</si>
  <si>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</si>
  <si>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</si>
  <si>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</si>
  <si>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</si>
  <si>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</si>
  <si>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</si>
  <si>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</si>
  <si>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</si>
  <si>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</si>
  <si>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</si>
  <si>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</si>
  <si>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</si>
  <si>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</si>
  <si>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</si>
  <si>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</si>
  <si>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</si>
  <si>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</si>
  <si>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</si>
  <si>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</si>
  <si>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</si>
  <si>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</si>
  <si>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</si>
  <si>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</si>
  <si>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</si>
  <si>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</si>
  <si>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</si>
  <si>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</si>
  <si>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</si>
  <si>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</si>
  <si>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</si>
  <si>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</si>
  <si>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</si>
  <si>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</si>
  <si>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</si>
  <si>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</si>
  <si>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</si>
  <si>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</si>
  <si>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</si>
  <si>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</si>
  <si>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</si>
  <si>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</si>
  <si>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</si>
  <si>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</si>
  <si>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</si>
  <si>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</si>
  <si>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</si>
  <si>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</si>
  <si>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</si>
  <si>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</si>
  <si>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</si>
  <si>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</si>
  <si>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</si>
  <si>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</si>
  <si>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</si>
  <si>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</si>
  <si>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</si>
  <si>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</si>
  <si>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</si>
  <si>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</si>
  <si>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</si>
  <si>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</si>
  <si>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</si>
  <si>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</si>
  <si>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</si>
  <si>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</si>
  <si>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</si>
  <si>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</si>
  <si>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</si>
  <si>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</si>
  <si>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</si>
  <si>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</si>
  <si>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</si>
  <si>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</si>
  <si>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</si>
  <si>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</si>
  <si>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</si>
  <si>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</si>
  <si>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</si>
  <si>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</si>
  <si>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</si>
  <si>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</si>
  <si>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</si>
  <si>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</si>
  <si>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</si>
  <si>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</si>
  <si>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</si>
  <si>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</si>
  <si>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</si>
  <si>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</si>
  <si>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</si>
  <si>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</si>
  <si>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</si>
  <si>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</si>
  <si>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</si>
  <si>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</si>
  <si>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</si>
  <si>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</si>
  <si>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</si>
  <si>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</si>
  <si>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</si>
  <si>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</si>
  <si>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</si>
  <si>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</si>
  <si>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</si>
  <si>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</si>
  <si>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</si>
  <si>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</si>
  <si>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</si>
  <si>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</si>
  <si>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</si>
  <si>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</si>
  <si>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</si>
  <si>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</si>
  <si>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</si>
  <si>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</si>
  <si>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</si>
  <si>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</si>
  <si>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</si>
  <si>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</si>
  <si>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</si>
  <si>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</si>
  <si>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</si>
  <si>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</si>
  <si>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</si>
  <si>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</si>
  <si>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</si>
  <si>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</si>
  <si>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</si>
  <si>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</si>
  <si>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</si>
  <si>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</si>
  <si>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</si>
  <si>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</si>
  <si>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</si>
  <si>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</si>
  <si>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</si>
  <si>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</si>
  <si>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</si>
  <si>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</si>
  <si>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</si>
  <si>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</si>
  <si>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</si>
  <si>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</si>
  <si>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</si>
  <si>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</si>
  <si>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</si>
  <si>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</si>
  <si>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</si>
  <si>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</si>
  <si>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</si>
  <si>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</si>
  <si>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</si>
  <si>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</si>
  <si>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</si>
  <si>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</si>
  <si>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</si>
  <si>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</si>
  <si>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</si>
  <si>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</si>
  <si>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</si>
  <si>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</si>
  <si>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</si>
  <si>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</si>
  <si>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</si>
  <si>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</si>
  <si>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</si>
  <si>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</si>
  <si>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</si>
  <si>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</si>
  <si>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</si>
  <si>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</si>
  <si>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</si>
  <si>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</si>
  <si>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</si>
  <si>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</si>
  <si>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</si>
  <si>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</si>
  <si>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</si>
  <si>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</si>
  <si>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</si>
  <si>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</si>
  <si>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</si>
  <si>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</si>
  <si>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</si>
  <si>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</si>
  <si>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</si>
  <si>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</si>
  <si>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</si>
  <si>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</si>
  <si>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</si>
  <si>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</si>
  <si>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</si>
  <si>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</si>
  <si>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</si>
  <si>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</si>
  <si>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</si>
  <si>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</si>
  <si>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</si>
  <si>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</si>
  <si>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</si>
  <si>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</si>
  <si>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</si>
  <si>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</si>
  <si>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</si>
  <si>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</si>
  <si>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</si>
  <si>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</si>
  <si>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</si>
  <si>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</si>
  <si>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</si>
  <si>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</si>
  <si>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</si>
  <si>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</si>
  <si>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</si>
  <si>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</si>
  <si>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</si>
  <si>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</si>
  <si>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</si>
  <si>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</si>
  <si>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</si>
  <si>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</si>
  <si>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</si>
  <si>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</si>
  <si>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</si>
  <si>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</si>
  <si>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</si>
  <si>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</si>
  <si>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</si>
  <si>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</si>
  <si>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</si>
  <si>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</si>
  <si>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</si>
  <si>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</si>
  <si>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</si>
  <si>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</si>
  <si>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</si>
  <si>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</si>
  <si>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</si>
  <si>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</si>
  <si>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</si>
  <si>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</si>
  <si>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</si>
  <si>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</si>
  <si>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</si>
  <si>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</si>
  <si>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</si>
  <si>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</si>
  <si>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</si>
  <si>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</si>
  <si>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</si>
  <si>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</si>
  <si>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</si>
  <si>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</si>
  <si>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</si>
  <si>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</si>
  <si>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</si>
  <si>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</si>
  <si>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</si>
  <si>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</si>
  <si>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</si>
  <si>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</si>
  <si>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</si>
  <si>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</si>
  <si>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</si>
  <si>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</si>
  <si>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</si>
  <si>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</si>
  <si>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</si>
  <si>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</si>
  <si>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</si>
  <si>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</si>
  <si>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</si>
  <si>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</si>
  <si>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</si>
  <si>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</si>
  <si>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</si>
  <si>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</si>
  <si>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</si>
  <si>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</si>
  <si>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</si>
  <si>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</si>
  <si>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</si>
  <si>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</si>
  <si>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</si>
  <si>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</si>
  <si>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</si>
  <si>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</si>
  <si>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</si>
  <si>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</si>
  <si>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</si>
  <si>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</si>
  <si>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</si>
  <si>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</si>
  <si>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</si>
  <si>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</si>
  <si>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</si>
  <si>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</si>
  <si>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</si>
  <si>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</si>
  <si>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</si>
  <si>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</si>
  <si>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</si>
  <si>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</si>
  <si>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</si>
  <si>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</si>
  <si>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</si>
  <si>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</si>
  <si>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</si>
  <si>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</si>
  <si>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</si>
  <si>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</si>
  <si>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</si>
  <si>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</si>
  <si>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</si>
  <si>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</si>
  <si>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</si>
  <si>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</si>
  <si>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</si>
  <si>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</si>
  <si>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</si>
  <si>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</si>
  <si>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</si>
  <si>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</si>
  <si>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</si>
  <si>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</si>
  <si>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</si>
  <si>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</si>
  <si>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</si>
  <si>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</si>
  <si>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</si>
  <si>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</si>
  <si>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</si>
  <si>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</si>
  <si>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</si>
  <si>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</si>
  <si>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</si>
  <si>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</si>
  <si>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</si>
  <si>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</si>
  <si>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</si>
  <si>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</si>
  <si>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</si>
  <si>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</si>
  <si>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</si>
  <si>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</si>
  <si>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</si>
  <si>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</si>
  <si>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</si>
  <si>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</si>
  <si>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</si>
  <si>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</si>
  <si>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</si>
  <si>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</si>
  <si>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</si>
  <si>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</si>
  <si>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</si>
  <si>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</si>
  <si>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</si>
  <si>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</si>
  <si>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</si>
  <si>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</si>
  <si>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</si>
  <si>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</si>
  <si>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</si>
  <si>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</si>
  <si>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</si>
  <si>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</si>
  <si>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</si>
  <si>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</si>
  <si>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</si>
  <si>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</si>
  <si>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</si>
  <si>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</si>
  <si>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</si>
  <si>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</si>
  <si>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</si>
  <si>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</si>
  <si>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</si>
  <si>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</si>
  <si>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</si>
  <si>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</si>
  <si>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</si>
  <si>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</si>
  <si>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</si>
  <si>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</si>
  <si>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</si>
  <si>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</si>
  <si>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</si>
  <si>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</si>
  <si>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</si>
  <si>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</si>
  <si>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</si>
  <si>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</si>
  <si>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</si>
  <si>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</si>
  <si>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</si>
  <si>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</si>
  <si>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</si>
  <si>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</si>
  <si>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</si>
  <si>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</si>
  <si>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</si>
  <si>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</si>
  <si>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</si>
  <si>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</si>
  <si>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</si>
  <si>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</si>
  <si>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</si>
  <si>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</si>
  <si>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</si>
  <si>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</si>
  <si>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</si>
  <si>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</si>
  <si>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</si>
  <si>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</si>
  <si>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</si>
  <si>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</si>
  <si>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</si>
  <si>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</si>
  <si>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</si>
  <si>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</si>
  <si>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</si>
  <si>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</si>
  <si>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</si>
  <si>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</si>
  <si>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</si>
  <si>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</si>
  <si>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</si>
  <si>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</si>
  <si>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</si>
  <si>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</si>
  <si>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</si>
  <si>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</si>
  <si>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</si>
  <si>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</si>
  <si>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</si>
  <si>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</si>
  <si>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</si>
  <si>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</si>
  <si>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</si>
  <si>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</si>
  <si>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</si>
  <si>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</si>
  <si>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</si>
  <si>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</si>
  <si>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</si>
  <si>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</si>
  <si>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</si>
  <si>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</si>
  <si>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</si>
  <si>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</si>
  <si>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</si>
  <si>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</si>
  <si>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</si>
  <si>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</si>
  <si>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</si>
  <si>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</si>
  <si>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</si>
  <si>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</si>
  <si>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</si>
  <si>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</si>
  <si>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</si>
  <si>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</si>
  <si>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</si>
  <si>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</si>
  <si>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</si>
  <si>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</si>
  <si>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</si>
  <si>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</si>
  <si>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</si>
  <si>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</si>
  <si>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</si>
  <si>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</si>
  <si>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</si>
  <si>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</si>
  <si>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</si>
  <si>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</si>
  <si>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</si>
  <si>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</si>
  <si>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</si>
  <si>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</si>
  <si>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</si>
  <si>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</si>
  <si>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</si>
  <si>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</si>
  <si>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</si>
  <si>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</si>
  <si>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</si>
  <si>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</si>
  <si>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</si>
  <si>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</si>
  <si>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</si>
  <si>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</si>
  <si>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</si>
  <si>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</si>
  <si>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</si>
  <si>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</si>
  <si>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</si>
  <si>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</si>
  <si>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</si>
  <si>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</si>
  <si>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</si>
  <si>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</si>
  <si>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</si>
  <si>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</si>
  <si>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</si>
  <si>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</si>
  <si>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</si>
  <si>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</si>
  <si>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</si>
  <si>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</si>
  <si>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</si>
  <si>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</si>
  <si>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</si>
  <si>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</si>
  <si>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</si>
  <si>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</si>
  <si>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</si>
  <si>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</si>
  <si>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</si>
  <si>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</si>
  <si>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</si>
  <si>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</si>
  <si>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</si>
  <si>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</si>
  <si>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</si>
  <si>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</si>
  <si>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</si>
  <si>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</si>
  <si>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</si>
  <si>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</si>
  <si>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</si>
  <si>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</si>
  <si>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</si>
  <si>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</si>
  <si>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</si>
  <si>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</si>
  <si>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</si>
  <si>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</si>
  <si>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</si>
  <si>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</si>
  <si>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</si>
  <si>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</si>
  <si>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</si>
  <si>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</si>
  <si>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</si>
  <si>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</si>
  <si>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</si>
  <si>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</si>
  <si>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</si>
  <si>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</si>
  <si>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</si>
  <si>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</si>
  <si>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</si>
  <si>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</si>
  <si>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</si>
  <si>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</si>
  <si>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</si>
  <si>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</si>
  <si>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</si>
  <si>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</si>
  <si>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</si>
  <si>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</si>
  <si>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</si>
  <si>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</si>
  <si>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</si>
  <si>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</si>
  <si>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</si>
  <si>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</si>
  <si>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</si>
  <si>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</si>
  <si>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</si>
  <si>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</si>
  <si>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</si>
  <si>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</si>
  <si>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</si>
  <si>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</si>
  <si>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</si>
  <si>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</si>
  <si>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</si>
  <si>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</si>
  <si>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</si>
  <si>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</si>
  <si>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</si>
  <si>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</si>
  <si>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</si>
  <si>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</si>
  <si>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</si>
  <si>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</si>
  <si>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</si>
  <si>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</si>
  <si>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</si>
  <si>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</si>
  <si>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</si>
  <si>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</si>
  <si>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</si>
  <si>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</si>
  <si>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</si>
  <si>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</si>
  <si>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</si>
  <si>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</si>
  <si>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</si>
  <si>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</si>
  <si>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</si>
  <si>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</si>
  <si>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</si>
  <si>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</si>
  <si>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</si>
  <si>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</si>
  <si>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</si>
  <si>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</si>
  <si>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</si>
  <si>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</si>
  <si>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</si>
  <si>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</si>
  <si>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</si>
  <si>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</si>
  <si>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</si>
  <si>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</si>
  <si>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</si>
  <si>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</si>
  <si>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</si>
  <si>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</si>
  <si>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</si>
  <si>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</si>
  <si>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</si>
  <si>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</si>
  <si>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</si>
  <si>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</si>
  <si>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</si>
  <si>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</si>
  <si>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</si>
  <si>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</si>
  <si>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</si>
  <si>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</si>
  <si>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</si>
  <si>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</si>
  <si>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</si>
  <si>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</si>
  <si>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</si>
  <si>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</si>
  <si>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</si>
  <si>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</si>
  <si>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</si>
  <si>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</si>
  <si>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</si>
  <si>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</si>
  <si>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</si>
  <si>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</si>
  <si>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</si>
  <si>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</si>
  <si>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</si>
  <si>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</si>
  <si>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</si>
  <si>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</si>
  <si>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</si>
  <si>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</si>
  <si>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</si>
  <si>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</si>
  <si>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</si>
  <si>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</si>
  <si>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</si>
  <si>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</si>
  <si>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</si>
  <si>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</si>
  <si>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</si>
  <si>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</si>
  <si>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</si>
  <si>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</si>
  <si>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</si>
  <si>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</si>
  <si>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</si>
  <si>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</si>
  <si>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</si>
  <si>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</si>
  <si>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</si>
  <si>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</si>
  <si>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</si>
  <si>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</si>
  <si>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</si>
  <si>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</si>
  <si>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</si>
  <si>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</si>
  <si>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</si>
  <si>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</si>
  <si>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</si>
  <si>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</si>
  <si>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</si>
  <si>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</si>
  <si>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</si>
  <si>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</si>
  <si>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</si>
  <si>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</si>
  <si>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</si>
  <si>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</si>
  <si>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</si>
  <si>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</si>
  <si>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</si>
  <si>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</si>
  <si>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</si>
  <si>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</si>
  <si>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</si>
  <si>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</si>
  <si>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</si>
  <si>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</si>
  <si>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</si>
  <si>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</si>
  <si>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</si>
  <si>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</si>
  <si>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</si>
  <si>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</si>
  <si>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</si>
  <si>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</si>
  <si>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</si>
  <si>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</si>
  <si>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</si>
  <si>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</si>
  <si>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</si>
  <si>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</si>
  <si>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</si>
  <si>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</si>
  <si>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</si>
  <si>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</si>
  <si>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</si>
  <si>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</si>
  <si>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</si>
  <si>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</si>
  <si>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</si>
  <si>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</si>
  <si>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</si>
  <si>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</si>
  <si>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</si>
  <si>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</si>
  <si>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</si>
  <si>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</si>
  <si>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</si>
  <si>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</si>
  <si>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</si>
  <si>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</si>
  <si>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</si>
  <si>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</si>
  <si>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</si>
  <si>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</si>
  <si>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</si>
  <si>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</si>
  <si>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</si>
  <si>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</si>
  <si>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</si>
  <si>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</si>
  <si>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</si>
  <si>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</si>
  <si>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</si>
  <si>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</si>
  <si>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</si>
  <si>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</si>
  <si>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</si>
  <si>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</si>
  <si>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</si>
  <si>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</si>
  <si>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</si>
  <si>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</si>
  <si>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</si>
  <si>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</si>
  <si>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</si>
  <si>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</si>
  <si>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</si>
  <si>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</si>
  <si>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</si>
  <si>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</si>
  <si>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</si>
  <si>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</si>
  <si>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</si>
  <si>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</si>
  <si>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</si>
  <si>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</si>
  <si>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</si>
  <si>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</si>
  <si>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</si>
  <si>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</si>
  <si>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</si>
  <si>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</si>
  <si>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</si>
  <si>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</si>
  <si>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</si>
  <si>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</si>
  <si>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</si>
  <si>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</si>
  <si>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</si>
  <si>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</si>
  <si>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</si>
  <si>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</si>
  <si>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</si>
  <si>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</si>
  <si>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</si>
  <si>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</si>
  <si>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</si>
  <si>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</si>
  <si>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</si>
  <si>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</si>
  <si>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</si>
  <si>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</si>
  <si>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</si>
  <si>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</si>
  <si>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</si>
  <si>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</si>
  <si>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</si>
  <si>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</si>
  <si>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</si>
  <si>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</si>
  <si>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</si>
  <si>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</si>
  <si>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</si>
  <si>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</si>
  <si>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</si>
  <si>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</si>
  <si>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</si>
  <si>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</si>
  <si>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</si>
  <si>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</si>
  <si>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</si>
  <si>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</si>
  <si>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</si>
  <si>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</si>
  <si>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</si>
  <si>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</si>
  <si>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</si>
  <si>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</si>
  <si>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</si>
  <si>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</si>
  <si>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</si>
  <si>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</si>
  <si>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</si>
  <si>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</si>
  <si>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</si>
  <si>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</si>
  <si>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</si>
  <si>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</si>
  <si>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</si>
  <si>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</si>
  <si>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</si>
  <si>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</si>
  <si>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</si>
  <si>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</si>
  <si>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</si>
  <si>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</si>
  <si>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</si>
  <si>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</si>
  <si>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</si>
  <si>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</si>
  <si>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</si>
  <si>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</si>
  <si>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</si>
  <si>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</si>
  <si>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</si>
  <si>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</si>
  <si>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</si>
  <si>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</si>
  <si>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</si>
  <si>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</si>
  <si>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</si>
  <si>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</si>
  <si>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</si>
  <si>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</si>
  <si>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</si>
  <si>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</si>
  <si>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</si>
  <si>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</si>
  <si>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</si>
  <si>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</si>
  <si>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</si>
  <si>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</si>
  <si>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</si>
  <si>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</si>
  <si>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</si>
  <si>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</si>
  <si>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</si>
  <si>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</si>
  <si>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</si>
  <si>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</si>
  <si>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</si>
  <si>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</si>
  <si>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</si>
  <si>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</si>
  <si>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</si>
  <si>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</si>
  <si>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</si>
  <si>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</si>
  <si>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</si>
  <si>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</si>
  <si>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</si>
  <si>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</si>
  <si>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</si>
  <si>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</si>
  <si>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</si>
  <si>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</si>
  <si>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</si>
  <si>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</si>
  <si>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</si>
  <si>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</si>
  <si>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</si>
  <si>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</si>
  <si>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</si>
  <si>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</si>
  <si>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</si>
  <si>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</si>
  <si>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</si>
  <si>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</si>
  <si>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</si>
  <si>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</si>
  <si>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</si>
  <si>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</si>
  <si>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</si>
  <si>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</si>
  <si>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</si>
  <si>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</si>
  <si>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</si>
  <si>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</si>
  <si>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</si>
  <si>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</si>
  <si>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</si>
  <si>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</si>
  <si>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</si>
  <si>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</si>
  <si>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</si>
  <si>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</si>
  <si>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</si>
  <si>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</si>
  <si>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</si>
  <si>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</si>
  <si>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</si>
  <si>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</si>
  <si>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</si>
  <si>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</si>
  <si>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</si>
  <si>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</si>
  <si>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</si>
  <si>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</si>
  <si>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</si>
  <si>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</si>
  <si>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</si>
  <si>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</si>
  <si>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</si>
  <si>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</si>
  <si>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</si>
  <si>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</si>
  <si>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</si>
  <si>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</si>
  <si>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</si>
  <si>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</si>
  <si>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</si>
  <si>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</si>
  <si>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</si>
  <si>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</si>
  <si>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</si>
  <si>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</si>
  <si>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</si>
  <si>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</si>
  <si>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</si>
  <si>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</si>
  <si>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</si>
  <si>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</si>
  <si>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</si>
  <si>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</si>
  <si>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</si>
  <si>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</si>
  <si>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</si>
  <si>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</si>
  <si>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</si>
  <si>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</si>
  <si>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</si>
  <si>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</si>
  <si>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</si>
  <si>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</si>
  <si>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</si>
  <si>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</si>
  <si>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</si>
  <si>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</si>
  <si>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</si>
  <si>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</si>
  <si>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</si>
  <si>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</si>
  <si>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</si>
  <si>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</si>
  <si>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</si>
  <si>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</si>
  <si>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</si>
  <si>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</si>
  <si>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</si>
  <si>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</si>
  <si>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</si>
  <si>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</si>
  <si>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</si>
  <si>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</si>
  <si>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</si>
  <si>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</si>
  <si>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</si>
  <si>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</si>
  <si>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</si>
  <si>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</si>
  <si>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</si>
  <si>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</si>
  <si>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</si>
  <si>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</si>
  <si>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</si>
  <si>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</si>
  <si>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</si>
  <si>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</si>
  <si>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</si>
  <si>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</si>
  <si>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</si>
  <si>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</si>
  <si>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</si>
  <si>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</si>
  <si>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</si>
  <si>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</si>
  <si>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</si>
  <si>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</si>
  <si>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</si>
  <si>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</si>
  <si>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</si>
  <si>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</si>
  <si>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</si>
  <si>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</si>
  <si>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</si>
  <si>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</si>
  <si>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</si>
  <si>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</si>
  <si>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</si>
  <si>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</si>
  <si>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</si>
  <si>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</si>
  <si>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</si>
  <si>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</si>
  <si>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</si>
  <si>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</si>
  <si>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</si>
  <si>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</si>
  <si>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</si>
  <si>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</si>
  <si>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</si>
  <si>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</si>
  <si>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</si>
  <si>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</si>
  <si>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</si>
  <si>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</si>
  <si>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</si>
  <si>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</si>
  <si>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</si>
  <si>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</si>
  <si>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</si>
  <si>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</si>
  <si>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</si>
  <si>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</si>
  <si>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</si>
  <si>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</si>
  <si>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</si>
  <si>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</si>
  <si>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</si>
  <si>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</si>
  <si>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</si>
  <si>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</si>
  <si>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</si>
  <si>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</si>
  <si>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</si>
  <si>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</si>
  <si>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</si>
  <si>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</si>
  <si>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</si>
  <si>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</si>
  <si>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</si>
  <si>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</si>
  <si>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</si>
  <si>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</si>
  <si>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</si>
  <si>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</si>
  <si>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</si>
  <si>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</si>
  <si>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</si>
  <si>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</si>
  <si>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</si>
  <si>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</si>
  <si>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</si>
  <si>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</si>
  <si>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</si>
  <si>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</si>
  <si>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</si>
  <si>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</si>
  <si>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</si>
  <si>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</si>
  <si>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</si>
  <si>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</si>
  <si>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</si>
  <si>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</si>
  <si>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</si>
  <si>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</si>
  <si>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</si>
  <si>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</si>
  <si>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</si>
  <si>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</si>
  <si>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</si>
  <si>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</si>
  <si>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</si>
  <si>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</si>
  <si>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</si>
  <si>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</si>
  <si>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</si>
  <si>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</si>
  <si>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</si>
  <si>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</si>
  <si>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</si>
  <si>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</si>
  <si>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</si>
  <si>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</si>
  <si>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</si>
  <si>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</si>
  <si>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</si>
  <si>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</si>
  <si>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</si>
  <si>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</si>
  <si>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</si>
  <si>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</si>
  <si>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</si>
  <si>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</si>
  <si>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</si>
  <si>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</si>
  <si>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</si>
  <si>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</si>
  <si>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</si>
  <si>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</si>
  <si>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</si>
  <si>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</si>
  <si>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</si>
  <si>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</si>
  <si>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</si>
  <si>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</si>
  <si>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</si>
  <si>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</si>
  <si>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</si>
  <si>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</si>
  <si>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</si>
  <si>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</si>
  <si>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</si>
  <si>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</si>
  <si>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</si>
  <si>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</si>
  <si>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</si>
  <si>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</si>
  <si>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</si>
  <si>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</si>
  <si>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</si>
  <si>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</si>
  <si>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</si>
  <si>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</si>
  <si>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</si>
  <si>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</si>
  <si>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</si>
  <si>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</si>
  <si>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</si>
  <si>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</si>
  <si>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</si>
  <si>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</si>
  <si>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</si>
  <si>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</si>
  <si>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</si>
  <si>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</si>
  <si>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</si>
  <si>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</si>
  <si>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</si>
  <si>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</si>
  <si>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</si>
  <si>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</si>
  <si>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</si>
  <si>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</si>
  <si>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</si>
  <si>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</si>
  <si>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</si>
  <si>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</si>
  <si>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</si>
  <si>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</si>
  <si>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</si>
  <si>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</si>
  <si>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</si>
  <si>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</si>
  <si>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</si>
  <si>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</si>
  <si>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</si>
  <si>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</si>
  <si>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</si>
  <si>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</si>
  <si>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</si>
  <si>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</si>
  <si>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</si>
  <si>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</si>
  <si>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</si>
  <si>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</si>
  <si>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</si>
  <si>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</si>
  <si>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</si>
  <si>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</si>
  <si>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</si>
  <si>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</si>
  <si>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</si>
  <si>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</si>
  <si>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</si>
  <si>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</si>
  <si>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</si>
  <si>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</si>
  <si>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</si>
  <si>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</si>
  <si>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</si>
  <si>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</si>
  <si>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</si>
  <si>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</si>
  <si>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</si>
  <si>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</si>
  <si>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</si>
  <si>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</si>
  <si>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</si>
  <si>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</si>
  <si>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</si>
  <si>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</si>
  <si>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</si>
  <si>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</si>
  <si>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</si>
  <si>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</si>
  <si>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</si>
  <si>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</si>
  <si>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</si>
  <si>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</si>
  <si>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</si>
  <si>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</si>
  <si>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</si>
  <si>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</si>
  <si>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</si>
  <si>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</si>
  <si>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</si>
  <si>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</si>
  <si>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</si>
  <si>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</si>
  <si>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</si>
  <si>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</si>
  <si>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</si>
  <si>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</si>
  <si>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</si>
  <si>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</si>
  <si>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</si>
  <si>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</si>
  <si>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</si>
  <si>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</si>
  <si>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</si>
  <si>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</si>
  <si>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</si>
  <si>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</si>
  <si>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</si>
  <si>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</si>
  <si>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</si>
  <si>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</si>
  <si>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</si>
  <si>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</si>
  <si>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</si>
  <si>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</si>
  <si>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</si>
  <si>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</si>
  <si>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</si>
  <si>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</si>
  <si>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</si>
  <si>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</si>
  <si>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</si>
  <si>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</si>
  <si>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</si>
  <si>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</si>
  <si>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</si>
  <si>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</si>
  <si>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</si>
  <si>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</si>
  <si>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</si>
  <si>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</si>
  <si>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</si>
  <si>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</si>
  <si>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</si>
  <si>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</si>
  <si>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</si>
  <si>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</si>
  <si>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</si>
  <si>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</si>
  <si>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</si>
  <si>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</si>
  <si>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</si>
  <si>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</si>
  <si>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</si>
  <si>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</si>
  <si>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</si>
  <si>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</si>
  <si>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</si>
  <si>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</si>
  <si>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</si>
  <si>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</si>
  <si>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</si>
  <si>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</si>
  <si>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</si>
  <si>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</si>
  <si>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</si>
  <si>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</si>
  <si>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</si>
  <si>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</si>
  <si>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</si>
  <si>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</si>
  <si>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</si>
  <si>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</si>
  <si>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</si>
  <si>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</si>
  <si>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</si>
  <si>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</si>
  <si>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</si>
  <si>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</si>
  <si>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</si>
  <si>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</si>
  <si>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</si>
  <si>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</si>
  <si>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</si>
  <si>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</si>
  <si>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</si>
  <si>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</si>
  <si>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</si>
  <si>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</si>
  <si>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</si>
  <si>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</si>
  <si>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</si>
  <si>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</si>
  <si>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</si>
  <si>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</si>
  <si>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</si>
  <si>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</si>
  <si>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</si>
  <si>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</si>
  <si>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</si>
  <si>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</si>
  <si>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</si>
  <si>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</si>
  <si>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</si>
  <si>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</si>
  <si>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</si>
  <si>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</si>
  <si>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</si>
  <si>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</si>
  <si>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</si>
  <si>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</si>
  <si>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</si>
  <si>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</si>
  <si>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</si>
  <si>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</si>
  <si>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</si>
  <si>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</si>
  <si>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</si>
  <si>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</si>
  <si>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</si>
  <si>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</si>
  <si>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</si>
  <si>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</si>
  <si>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</si>
  <si>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</si>
  <si>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</si>
  <si>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</si>
  <si>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</si>
  <si>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</si>
  <si>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</si>
  <si>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</si>
  <si>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</si>
  <si>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</si>
  <si>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</si>
  <si>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</si>
  <si>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</si>
  <si>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</si>
  <si>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</si>
  <si>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</si>
  <si>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</si>
  <si>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</si>
  <si>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</si>
  <si>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</si>
  <si>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</si>
  <si>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</si>
  <si>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</si>
  <si>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</si>
  <si>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</si>
  <si>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</si>
  <si>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</si>
  <si>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</si>
  <si>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</si>
  <si>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</si>
  <si>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</si>
  <si>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</si>
  <si>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</si>
  <si>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</si>
  <si>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</si>
  <si>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</si>
  <si>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</si>
  <si>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</si>
  <si>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</si>
  <si>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</si>
  <si>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</si>
  <si>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</si>
  <si>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</si>
  <si>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</si>
  <si>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</si>
  <si>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</si>
  <si>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</si>
  <si>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</si>
  <si>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</si>
  <si>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</si>
  <si>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</si>
  <si>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</si>
  <si>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</si>
  <si>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</si>
  <si>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</si>
  <si>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</si>
  <si>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</si>
  <si>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</si>
  <si>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</si>
  <si>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</si>
  <si>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</si>
  <si>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</si>
  <si>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</si>
  <si>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</si>
  <si>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</si>
  <si>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</si>
  <si>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</si>
  <si>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</si>
  <si>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</si>
  <si>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</si>
  <si>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</si>
  <si>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</si>
  <si>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</si>
  <si>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</si>
  <si>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</si>
  <si>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</si>
  <si>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</si>
  <si>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</si>
  <si>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</si>
  <si>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</si>
  <si>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</si>
  <si>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</si>
  <si>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</si>
  <si>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</si>
  <si>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</si>
  <si>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</si>
  <si>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</si>
  <si>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</si>
  <si>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</si>
  <si>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</si>
  <si>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</si>
  <si>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</si>
  <si>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</si>
  <si>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</si>
  <si>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</si>
  <si>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</si>
  <si>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</si>
  <si>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</si>
  <si>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</si>
  <si>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</si>
  <si>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</si>
  <si>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</si>
  <si>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</si>
  <si>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</si>
  <si>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</si>
  <si>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</si>
  <si>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</si>
  <si>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</si>
  <si>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</si>
  <si>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</si>
  <si>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</si>
  <si>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</si>
  <si>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</si>
  <si>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</si>
  <si>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</si>
  <si>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</si>
  <si>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</si>
  <si>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</si>
  <si>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</si>
  <si>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</si>
  <si>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</si>
  <si>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</si>
  <si>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</si>
  <si>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</si>
  <si>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</si>
  <si>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</si>
  <si>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</si>
  <si>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</si>
  <si>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</si>
  <si>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</si>
  <si>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</si>
  <si>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</si>
  <si>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</si>
  <si>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</si>
  <si>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</si>
  <si>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</si>
  <si>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</si>
  <si>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</si>
  <si>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</si>
  <si>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</si>
  <si>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</si>
  <si>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</si>
  <si>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</si>
  <si>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</si>
  <si>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</si>
  <si>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</si>
  <si>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</si>
  <si>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</si>
  <si>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</si>
  <si>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</si>
  <si>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</si>
  <si>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</si>
  <si>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</si>
  <si>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</si>
  <si>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</si>
  <si>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</si>
  <si>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</si>
  <si>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</si>
  <si>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</si>
  <si>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</si>
  <si>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</si>
  <si>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</si>
  <si>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</si>
  <si>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</si>
  <si>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</si>
  <si>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</si>
  <si>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</si>
  <si>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</si>
  <si>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</si>
  <si>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</si>
  <si>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</si>
  <si>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</si>
  <si>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</si>
  <si>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</si>
  <si>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</si>
  <si>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</si>
  <si>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</si>
  <si>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</si>
  <si>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</si>
  <si>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</si>
  <si>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</si>
  <si>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</si>
  <si>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</si>
  <si>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</si>
  <si>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</si>
  <si>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</si>
  <si>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</si>
  <si>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</si>
  <si>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</si>
  <si>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</si>
  <si>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</si>
  <si>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</si>
  <si>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</si>
  <si>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</si>
  <si>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</si>
  <si>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</si>
  <si>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</si>
  <si>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</si>
  <si>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</si>
  <si>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</si>
  <si>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</si>
  <si>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</si>
  <si>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</si>
  <si>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</si>
  <si>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</si>
  <si>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</si>
  <si>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</si>
  <si>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</si>
  <si>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</si>
  <si>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</si>
  <si>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</si>
  <si>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</si>
  <si>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</si>
  <si>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</si>
  <si>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</si>
  <si>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</si>
  <si>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</si>
  <si>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</si>
  <si>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</si>
  <si>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</si>
  <si>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</si>
  <si>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</si>
  <si>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</si>
  <si>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</si>
  <si>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</si>
  <si>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</si>
  <si>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</si>
  <si>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</si>
  <si>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</si>
  <si>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</si>
  <si>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</si>
  <si>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</si>
  <si>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</si>
  <si>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</si>
  <si>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</si>
  <si>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</si>
  <si>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</si>
  <si>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</si>
  <si>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</si>
  <si>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</si>
  <si>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</si>
  <si>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</si>
  <si>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</si>
  <si>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</si>
  <si>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</si>
  <si>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</si>
  <si>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</si>
  <si>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</si>
  <si>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</si>
  <si>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</si>
  <si>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</si>
  <si>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</si>
  <si>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</si>
  <si>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</si>
  <si>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</si>
  <si>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</si>
  <si>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</si>
  <si>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</si>
  <si>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</si>
  <si>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</si>
  <si>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</si>
  <si>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</si>
  <si>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</si>
  <si>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</si>
  <si>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</si>
  <si>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</si>
  <si>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</si>
  <si>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</si>
  <si>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</si>
  <si>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</si>
  <si>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</si>
  <si>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</si>
  <si>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</si>
  <si>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</si>
  <si>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</si>
  <si>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</si>
  <si>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</si>
  <si>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</si>
  <si>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</si>
  <si>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</si>
  <si>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</si>
  <si>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</si>
  <si>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</si>
  <si>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</si>
  <si>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</si>
  <si>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</si>
  <si>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</si>
  <si>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</si>
  <si>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</si>
  <si>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</si>
  <si>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</si>
  <si>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</si>
  <si>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</si>
  <si>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</si>
  <si>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</si>
  <si>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</si>
  <si>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</si>
  <si>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</si>
  <si>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</si>
  <si>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</si>
  <si>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</si>
  <si>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</si>
  <si>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</si>
  <si>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</si>
  <si>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</si>
  <si>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</si>
  <si>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</si>
  <si>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</si>
  <si>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</si>
  <si>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</si>
  <si>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</si>
  <si>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</si>
  <si>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</si>
  <si>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</si>
  <si>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</si>
  <si>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</si>
  <si>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</si>
  <si>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</si>
  <si>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</si>
  <si>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</si>
  <si>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</si>
  <si>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</si>
  <si>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</si>
  <si>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</si>
  <si>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</si>
  <si>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</si>
  <si>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</si>
  <si>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</si>
  <si>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</si>
  <si>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</si>
  <si>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</si>
  <si>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</si>
  <si>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</si>
  <si>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</si>
  <si>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</si>
  <si>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</si>
  <si>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</si>
  <si>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</si>
  <si>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</si>
  <si>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</si>
  <si>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</si>
  <si>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</si>
  <si>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</si>
  <si>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</si>
  <si>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</si>
  <si>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</si>
  <si>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</si>
  <si>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</si>
  <si>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</si>
  <si>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</si>
  <si>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</si>
  <si>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</si>
  <si>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</si>
  <si>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</si>
  <si>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</si>
  <si>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</si>
  <si>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</si>
  <si>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</si>
  <si>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</si>
  <si>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</si>
  <si>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</si>
  <si>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</si>
  <si>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</si>
  <si>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</si>
  <si>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</si>
  <si>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</si>
  <si>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</si>
  <si>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</si>
  <si>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</si>
  <si>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</si>
  <si>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</si>
  <si>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</si>
  <si>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</si>
  <si>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</si>
  <si>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</si>
  <si>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</si>
  <si>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</si>
  <si>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</si>
  <si>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</si>
  <si>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</si>
  <si>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</si>
  <si>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</si>
  <si>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</si>
  <si>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</si>
  <si>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</si>
  <si>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</si>
  <si>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</si>
  <si>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</si>
  <si>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</si>
  <si>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</si>
  <si>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</si>
  <si>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</si>
  <si>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</si>
  <si>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</si>
  <si>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</si>
  <si>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</si>
  <si>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</si>
  <si>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</si>
  <si>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</si>
  <si>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</si>
  <si>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</si>
  <si>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</si>
  <si>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</si>
  <si>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</si>
  <si>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</si>
  <si>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</si>
  <si>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</si>
  <si>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</si>
  <si>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</si>
  <si>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</si>
  <si>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</si>
  <si>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</si>
  <si>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</si>
  <si>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</si>
  <si>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</si>
  <si>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</si>
  <si>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</si>
  <si>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</si>
  <si>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</si>
  <si>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</si>
  <si>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</si>
  <si>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</si>
  <si>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</si>
  <si>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</si>
  <si>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</si>
  <si>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</si>
  <si>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</si>
  <si>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</si>
  <si>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</si>
  <si>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</si>
  <si>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</si>
  <si>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</si>
  <si>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</si>
  <si>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</si>
  <si>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</si>
  <si>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</si>
  <si>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</si>
  <si>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</si>
  <si>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</si>
  <si>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</si>
  <si>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</si>
  <si>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</si>
  <si>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</si>
  <si>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</si>
  <si>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</si>
  <si>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</si>
  <si>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</si>
  <si>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</si>
  <si>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</si>
  <si>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</si>
  <si>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</si>
  <si>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</si>
  <si>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</si>
  <si>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</si>
  <si>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</si>
  <si>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</si>
  <si>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</si>
  <si>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</si>
  <si>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</si>
  <si>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</si>
  <si>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</si>
  <si>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</si>
  <si>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</si>
  <si>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</si>
  <si>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</si>
  <si>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</si>
  <si>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</si>
  <si>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</si>
  <si>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</si>
  <si>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</si>
  <si>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</si>
  <si>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</si>
  <si>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</si>
  <si>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</si>
  <si>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</si>
  <si>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</si>
  <si>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</si>
  <si>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</si>
  <si>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</si>
  <si>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</si>
  <si>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</si>
  <si>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</si>
  <si>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</si>
  <si>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</si>
  <si>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</si>
  <si>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</si>
  <si>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</si>
  <si>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</si>
  <si>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</si>
  <si>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</si>
  <si>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</si>
  <si>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</si>
  <si>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</si>
  <si>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</si>
  <si>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</si>
  <si>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</si>
  <si>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</si>
  <si>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</si>
  <si>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</si>
  <si>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</si>
  <si>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</si>
  <si>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</si>
  <si>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</si>
  <si>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</si>
  <si>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</si>
  <si>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</si>
  <si>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</si>
  <si>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</si>
  <si>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</si>
  <si>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</si>
  <si>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</si>
  <si>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</si>
  <si>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</si>
  <si>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</si>
  <si>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</si>
  <si>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</si>
  <si>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</si>
  <si>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</si>
  <si>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</si>
  <si>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</si>
  <si>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</si>
  <si>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</si>
  <si>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</si>
  <si>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</si>
  <si>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</si>
  <si>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</si>
  <si>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</si>
  <si>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</si>
  <si>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</si>
  <si>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</si>
  <si>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</si>
  <si>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</si>
  <si>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</si>
  <si>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</si>
  <si>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</si>
  <si>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</si>
  <si>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</si>
  <si>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</si>
  <si>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</si>
  <si>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</si>
  <si>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</si>
  <si>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</si>
  <si>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</si>
  <si>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</si>
  <si>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</si>
  <si>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</si>
  <si>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</si>
  <si>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</si>
  <si>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</si>
  <si>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</si>
  <si>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</si>
  <si>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</si>
  <si>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</si>
  <si>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</si>
  <si>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</si>
  <si>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</si>
  <si>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</si>
  <si>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</si>
  <si>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</si>
  <si>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</si>
  <si>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</si>
  <si>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</si>
  <si>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</si>
  <si>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</si>
  <si>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</si>
  <si>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</si>
  <si>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</si>
  <si>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</si>
  <si>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</si>
  <si>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</si>
  <si>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</si>
  <si>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</si>
  <si>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</si>
  <si>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</si>
  <si>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</si>
  <si>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</si>
  <si>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</si>
  <si>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</si>
  <si>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</si>
  <si>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</si>
  <si>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</si>
  <si>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</si>
  <si>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</si>
  <si>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</si>
  <si>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</si>
  <si>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</si>
  <si>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</si>
  <si>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</si>
  <si>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</si>
  <si>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</si>
  <si>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</si>
  <si>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</si>
  <si>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</si>
  <si>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</si>
  <si>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</si>
  <si>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</si>
  <si>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</si>
  <si>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</si>
  <si>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</si>
  <si>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</si>
  <si>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</si>
  <si>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</si>
  <si>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</si>
  <si>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</si>
  <si>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</si>
  <si>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</si>
  <si>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</si>
  <si>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</si>
  <si>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</si>
  <si>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</si>
  <si>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</si>
  <si>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</si>
  <si>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</si>
  <si>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</si>
  <si>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</si>
  <si>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</si>
  <si>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</si>
  <si>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</si>
  <si>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</si>
  <si>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</si>
  <si>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</si>
  <si>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</si>
  <si>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</si>
  <si>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</si>
  <si>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</si>
  <si>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</si>
  <si>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</si>
  <si>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</si>
  <si>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</si>
  <si>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</si>
  <si>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</si>
  <si>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</si>
  <si>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</si>
  <si>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</si>
  <si>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</si>
  <si>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</si>
  <si>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</si>
  <si>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</si>
  <si>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</si>
  <si>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</si>
  <si>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</si>
  <si>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</si>
  <si>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</si>
  <si>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</si>
  <si>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</si>
  <si>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</si>
  <si>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</si>
  <si>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</si>
  <si>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</si>
  <si>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</si>
  <si>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</si>
  <si>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</si>
  <si>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</si>
  <si>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</si>
  <si>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</si>
  <si>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</si>
  <si>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</si>
  <si>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</si>
  <si>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</si>
  <si>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</si>
  <si>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</si>
  <si>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</si>
  <si>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</si>
  <si>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</si>
  <si>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</si>
  <si>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</si>
  <si>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</si>
  <si>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</si>
  <si>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</si>
  <si>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</si>
  <si>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</si>
  <si>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</si>
  <si>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</si>
  <si>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</si>
  <si>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</si>
  <si>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</si>
  <si>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</si>
  <si>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</si>
  <si>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</si>
  <si>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</si>
  <si>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</si>
  <si>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</si>
  <si>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</si>
  <si>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</si>
  <si>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</si>
  <si>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</si>
  <si>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</si>
  <si>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</si>
  <si>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</si>
  <si>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</si>
  <si>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</si>
  <si>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</si>
  <si>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</si>
  <si>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</si>
  <si>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</si>
  <si>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</si>
  <si>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</si>
  <si>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</si>
  <si>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</si>
  <si>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</si>
  <si>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</si>
  <si>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</si>
  <si>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</si>
  <si>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</si>
  <si>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</si>
  <si>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</si>
  <si>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</si>
  <si>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</si>
  <si>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</si>
  <si>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</si>
  <si>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</si>
  <si>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</si>
  <si>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</si>
  <si>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</si>
  <si>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</si>
  <si>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</si>
  <si>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</si>
  <si>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</si>
  <si>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</si>
  <si>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</si>
  <si>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</si>
  <si>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</si>
  <si>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</si>
  <si>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</si>
  <si>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</si>
  <si>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</si>
  <si>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</si>
  <si>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</si>
  <si>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</si>
  <si>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</si>
  <si>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</si>
  <si>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</si>
  <si>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</si>
  <si>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</si>
  <si>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</si>
  <si>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</si>
  <si>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</si>
  <si>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</si>
  <si>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</si>
  <si>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</si>
  <si>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</si>
  <si>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</si>
  <si>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</si>
  <si>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</si>
  <si>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</si>
  <si>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</si>
  <si>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</si>
  <si>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</si>
  <si>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</si>
  <si>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</si>
  <si>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</si>
  <si>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</si>
  <si>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</si>
  <si>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</si>
  <si>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</si>
  <si>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</si>
  <si>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</si>
  <si>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</si>
  <si>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</si>
  <si>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</si>
  <si>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</si>
  <si>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</si>
  <si>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</si>
  <si>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</si>
  <si>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</si>
  <si>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</si>
  <si>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</si>
  <si>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</si>
  <si>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</si>
  <si>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</si>
  <si>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</si>
  <si>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</si>
  <si>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</si>
  <si>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</si>
  <si>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</si>
  <si>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</si>
  <si>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</si>
  <si>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</si>
  <si>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</si>
  <si>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</si>
  <si>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</si>
  <si>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</si>
  <si>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</si>
  <si>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</si>
  <si>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</si>
  <si>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</si>
  <si>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</si>
  <si>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</si>
  <si>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</si>
  <si>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</si>
  <si>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</si>
  <si>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</si>
  <si>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</si>
  <si>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</si>
  <si>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</si>
  <si>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</si>
  <si>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</si>
  <si>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</si>
  <si>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</si>
  <si>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</si>
  <si>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</si>
  <si>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</si>
  <si>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</si>
  <si>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</si>
  <si>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</si>
  <si>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</si>
  <si>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</si>
  <si>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</si>
  <si>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</si>
  <si>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</si>
  <si>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</si>
  <si>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</si>
  <si>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</si>
  <si>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</si>
  <si>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</si>
  <si>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</si>
  <si>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</si>
  <si>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</si>
  <si>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</si>
  <si>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</si>
  <si>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</si>
  <si>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</si>
  <si>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</si>
  <si>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</si>
  <si>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</si>
  <si>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</si>
  <si>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</si>
  <si>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</si>
  <si>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</si>
  <si>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</si>
  <si>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</si>
  <si>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</si>
  <si>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</si>
  <si>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</si>
  <si>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</si>
  <si>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</si>
  <si>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</si>
  <si>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</si>
  <si>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</si>
  <si>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</si>
  <si>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</si>
  <si>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</si>
  <si>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</si>
  <si>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</si>
  <si>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</si>
  <si>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</si>
  <si>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</si>
  <si>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</si>
  <si>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</si>
  <si>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</si>
  <si>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</si>
  <si>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</si>
  <si>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</si>
  <si>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</si>
  <si>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</si>
  <si>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</si>
  <si>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</si>
  <si>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</si>
  <si>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</si>
  <si>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</si>
  <si>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</si>
  <si>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</si>
  <si>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</si>
  <si>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</si>
  <si>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</si>
  <si>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</si>
  <si>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</si>
  <si>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</si>
  <si>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</si>
  <si>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</si>
  <si>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</si>
  <si>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</si>
  <si>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</si>
  <si>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</si>
  <si>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</si>
  <si>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</si>
  <si>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</si>
  <si>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</si>
  <si>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</si>
  <si>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</si>
  <si>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</si>
  <si>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</si>
  <si>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</si>
  <si>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</si>
  <si>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</si>
  <si>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</si>
  <si>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</si>
  <si>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</si>
  <si>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</si>
  <si>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</si>
  <si>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</si>
  <si>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</si>
  <si>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</si>
  <si>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</si>
  <si>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</si>
  <si>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</si>
  <si>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</si>
  <si>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</si>
  <si>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</si>
  <si>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</si>
  <si>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</si>
  <si>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</si>
  <si>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</si>
  <si>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</si>
  <si>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</si>
  <si>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</si>
  <si>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</si>
  <si>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</si>
  <si>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</si>
  <si>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</si>
  <si>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</si>
  <si>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</si>
  <si>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</si>
  <si>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</si>
  <si>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</si>
  <si>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</si>
  <si>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</si>
  <si>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</si>
  <si>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</si>
  <si>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</si>
  <si>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</si>
  <si>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</si>
  <si>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</si>
  <si>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</si>
  <si>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</si>
  <si>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</si>
  <si>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</si>
  <si>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</si>
  <si>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</si>
  <si>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</si>
  <si>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</si>
  <si>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</si>
  <si>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</si>
  <si>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</si>
  <si>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</si>
  <si>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</si>
  <si>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</si>
  <si>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</si>
  <si>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</si>
  <si>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</si>
  <si>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</si>
  <si>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</si>
  <si>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</si>
  <si>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</si>
  <si>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</si>
  <si>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</si>
  <si>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</si>
  <si>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</si>
  <si>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</si>
  <si>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</si>
  <si>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</si>
  <si>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</si>
  <si>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</si>
  <si>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</si>
  <si>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</si>
  <si>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</si>
  <si>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</si>
  <si>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</si>
  <si>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</si>
  <si>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</si>
  <si>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</si>
  <si>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</si>
  <si>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</si>
  <si>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</si>
  <si>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</si>
  <si>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</si>
  <si>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</si>
  <si>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</si>
  <si>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</si>
  <si>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</si>
  <si>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</si>
  <si>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</si>
  <si>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</si>
  <si>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</si>
  <si>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</si>
  <si>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</si>
  <si>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</si>
  <si>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</si>
  <si>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</si>
  <si>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</si>
  <si>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</si>
  <si>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</si>
  <si>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</si>
  <si>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</si>
  <si>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</si>
  <si>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</si>
  <si>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</si>
  <si>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</si>
  <si>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</si>
  <si>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</si>
  <si>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</si>
  <si>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</si>
  <si>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</si>
  <si>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</si>
  <si>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</si>
  <si>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</si>
  <si>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</si>
  <si>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</si>
  <si>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</si>
  <si>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</si>
  <si>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</si>
  <si>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</si>
  <si>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</si>
  <si>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</si>
  <si>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</si>
  <si>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</si>
  <si>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</si>
  <si>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</si>
  <si>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</si>
  <si>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</si>
  <si>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</si>
  <si>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</si>
  <si>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</si>
  <si>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</si>
  <si>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</si>
  <si>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</si>
  <si>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</si>
  <si>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</si>
  <si>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</si>
  <si>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</si>
  <si>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</si>
  <si>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</si>
  <si>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</si>
  <si>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</si>
  <si>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</si>
  <si>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</si>
  <si>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</si>
  <si>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</si>
  <si>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</si>
  <si>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</si>
  <si>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</si>
  <si>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</si>
  <si>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</si>
  <si>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</si>
  <si>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</si>
  <si>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</si>
  <si>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</si>
  <si>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</si>
  <si>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</si>
  <si>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</si>
  <si>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</si>
  <si>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</si>
  <si>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</si>
  <si>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</si>
  <si>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</si>
  <si>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</si>
  <si>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</si>
  <si>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</si>
  <si>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</si>
  <si>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</si>
  <si>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</si>
  <si>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</si>
  <si>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</si>
  <si>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</si>
  <si>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</si>
  <si>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</si>
  <si>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</si>
  <si>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</si>
  <si>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</si>
  <si>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</si>
  <si>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</si>
  <si>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</si>
  <si>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</si>
  <si>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</si>
  <si>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</si>
  <si>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</si>
  <si>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</si>
  <si>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</si>
  <si>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</si>
  <si>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</si>
  <si>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</si>
  <si>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</si>
  <si>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</si>
  <si>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</si>
  <si>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</si>
  <si>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</si>
  <si>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</si>
  <si>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</si>
  <si>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</si>
  <si>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</si>
  <si>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</si>
  <si>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</si>
  <si>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</si>
  <si>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</si>
  <si>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</si>
  <si>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</si>
  <si>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</si>
  <si>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</si>
  <si>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</si>
  <si>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</si>
  <si>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</si>
  <si>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</si>
  <si>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</si>
  <si>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</si>
  <si>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</si>
  <si>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</si>
  <si>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</si>
  <si>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</si>
  <si>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</si>
  <si>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</si>
  <si>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</si>
  <si>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</si>
  <si>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</si>
  <si>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</si>
  <si>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</si>
  <si>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</si>
  <si>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</si>
  <si>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</si>
  <si>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</si>
  <si>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</si>
  <si>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</si>
  <si>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</si>
  <si>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</si>
  <si>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</si>
  <si>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</si>
  <si>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</si>
  <si>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</si>
  <si>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</si>
  <si>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</si>
  <si>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</si>
  <si>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</si>
  <si>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</si>
  <si>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</si>
  <si>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</si>
  <si>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</si>
  <si>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</si>
  <si>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</si>
  <si>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</si>
  <si>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</si>
  <si>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</si>
  <si>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</si>
  <si>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</si>
  <si>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</si>
  <si>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</si>
  <si>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</si>
  <si>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</si>
  <si>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</si>
  <si>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</si>
  <si>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</si>
  <si>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</si>
  <si>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</si>
  <si>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</si>
  <si>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</si>
  <si>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</si>
  <si>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</si>
  <si>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</si>
  <si>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</si>
  <si>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</si>
  <si>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</si>
  <si>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</si>
  <si>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</si>
  <si>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</si>
  <si>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</si>
  <si>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</si>
  <si>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</si>
  <si>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</si>
  <si>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</si>
  <si>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</si>
  <si>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</si>
  <si>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</si>
  <si>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</si>
  <si>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</si>
  <si>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</si>
  <si>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</si>
  <si>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</si>
  <si>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</si>
  <si>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</si>
  <si>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</si>
  <si>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</si>
  <si>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</si>
  <si>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</si>
  <si>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</si>
  <si>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</si>
  <si>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</si>
  <si>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</si>
  <si>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</si>
  <si>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</si>
  <si>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</si>
  <si>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</si>
  <si>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</si>
  <si>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</si>
  <si>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</si>
  <si>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</si>
  <si>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</si>
  <si>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</si>
  <si>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</si>
  <si>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</si>
  <si>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</si>
  <si>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</si>
  <si>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</si>
  <si>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</si>
  <si>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</si>
  <si>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</si>
  <si>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</si>
  <si>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</si>
  <si>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</si>
  <si>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</si>
  <si>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</si>
  <si>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</si>
  <si>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</si>
  <si>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</si>
  <si>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</si>
  <si>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</si>
  <si>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</si>
  <si>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</si>
  <si>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</si>
  <si>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</si>
  <si>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</si>
  <si>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</si>
  <si>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</si>
  <si>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</si>
  <si>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</si>
  <si>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</si>
  <si>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</si>
  <si>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</si>
  <si>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</si>
  <si>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</si>
  <si>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</si>
  <si>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</si>
  <si>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</si>
  <si>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</si>
  <si>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</si>
  <si>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</si>
  <si>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</si>
  <si>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</si>
  <si>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</si>
  <si>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</si>
  <si>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</si>
  <si>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</si>
  <si>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</si>
  <si>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</si>
  <si>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</si>
  <si>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</si>
  <si>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</si>
  <si>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</si>
  <si>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</si>
  <si>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</si>
  <si>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</si>
  <si>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</si>
  <si>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</si>
  <si>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</si>
  <si>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</si>
  <si>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</si>
  <si>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</si>
  <si>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</si>
  <si>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</si>
  <si>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</si>
  <si>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</si>
  <si>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</si>
  <si>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</si>
  <si>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</si>
  <si>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</si>
  <si>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</si>
  <si>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</si>
  <si>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</si>
  <si>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</si>
  <si>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</si>
  <si>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</si>
  <si>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</si>
  <si>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</si>
  <si>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</si>
  <si>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</si>
  <si>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</si>
  <si>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</si>
  <si>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</si>
  <si>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</si>
  <si>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</si>
  <si>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</si>
  <si>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</si>
  <si>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</si>
  <si>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</si>
  <si>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</si>
  <si>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</si>
  <si>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</si>
  <si>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</si>
  <si>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</si>
  <si>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</si>
  <si>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</si>
  <si>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</si>
  <si>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</si>
  <si>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</si>
  <si>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</si>
  <si>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</si>
  <si>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</si>
  <si>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</si>
  <si>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</si>
  <si>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</si>
  <si>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</si>
  <si>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</si>
  <si>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</si>
  <si>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</si>
  <si>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</si>
  <si>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</si>
  <si>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</si>
  <si>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</si>
  <si>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</si>
  <si>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</si>
  <si>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</si>
  <si>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</si>
  <si>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</si>
  <si>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</si>
  <si>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</si>
  <si>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</si>
  <si>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</si>
  <si>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</si>
  <si>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</si>
  <si>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</si>
  <si>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</si>
  <si>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</si>
  <si>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</si>
  <si>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</si>
  <si>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</si>
  <si>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</si>
  <si>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</si>
  <si>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</si>
  <si>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</si>
  <si>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</si>
  <si>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</si>
  <si>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</si>
  <si>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</si>
  <si>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</si>
  <si>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</si>
  <si>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</si>
  <si>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</si>
  <si>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</si>
  <si>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</si>
  <si>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</si>
  <si>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</si>
  <si>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</si>
  <si>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</si>
  <si>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</si>
  <si>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</si>
  <si>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</si>
  <si>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</si>
  <si>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</si>
  <si>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</si>
  <si>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</si>
  <si>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</si>
  <si>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</si>
  <si>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</si>
  <si>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</si>
  <si>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</si>
  <si>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</si>
  <si>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</si>
  <si>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</si>
  <si>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</si>
  <si>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</si>
  <si>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</si>
  <si>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</si>
  <si>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</si>
  <si>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</si>
  <si>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</si>
  <si>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</si>
  <si>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</si>
  <si>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</si>
  <si>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</si>
  <si>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</si>
  <si>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</si>
  <si>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</si>
  <si>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</si>
  <si>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</si>
  <si>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</si>
  <si>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</si>
  <si>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</si>
  <si>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</si>
  <si>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</si>
  <si>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</si>
  <si>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</si>
  <si>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</si>
  <si>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</si>
  <si>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</si>
  <si>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</si>
  <si>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</si>
  <si>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</si>
  <si>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</si>
  <si>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</si>
  <si>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</si>
  <si>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</si>
  <si>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</si>
  <si>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</si>
  <si>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</si>
  <si>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</si>
  <si>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</si>
  <si>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</si>
  <si>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</si>
  <si>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</si>
  <si>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</si>
  <si>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</si>
  <si>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</si>
  <si>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</si>
  <si>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</si>
  <si>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</si>
  <si>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</si>
  <si>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</si>
  <si>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</si>
  <si>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</si>
  <si>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</si>
  <si>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</si>
  <si>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</si>
  <si>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</si>
  <si>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</si>
  <si>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</si>
  <si>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</si>
  <si>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</si>
  <si>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</si>
  <si>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</si>
  <si>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</si>
  <si>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</si>
  <si>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</si>
  <si>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</si>
  <si>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</si>
  <si>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</si>
  <si>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</si>
  <si>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</si>
  <si>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</si>
  <si>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</si>
  <si>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</si>
  <si>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</si>
  <si>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</si>
  <si>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</si>
  <si>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</si>
  <si>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</si>
  <si>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</si>
  <si>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</si>
  <si>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</si>
  <si>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</si>
  <si>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</si>
  <si>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</si>
  <si>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</si>
  <si>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</si>
  <si>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</si>
  <si>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</si>
  <si>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</si>
  <si>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</si>
  <si>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</si>
  <si>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</si>
  <si>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</si>
  <si>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</si>
  <si>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</si>
  <si>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</si>
  <si>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</si>
  <si>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</si>
  <si>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</si>
  <si>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</si>
  <si>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</si>
  <si>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</si>
  <si>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</si>
  <si>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</si>
  <si>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</si>
  <si>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</si>
  <si>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</si>
  <si>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</si>
  <si>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</si>
  <si>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</si>
  <si>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</si>
  <si>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</si>
  <si>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</si>
  <si>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</si>
  <si>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</si>
  <si>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</si>
  <si>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</si>
  <si>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</si>
  <si>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</si>
  <si>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</si>
  <si>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</si>
  <si>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</si>
  <si>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</si>
  <si>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</si>
  <si>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</si>
  <si>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</si>
  <si>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</si>
  <si>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</si>
  <si>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</si>
  <si>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</si>
  <si>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</si>
  <si>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</si>
  <si>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</si>
  <si>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</si>
  <si>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</si>
  <si>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</si>
  <si>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</si>
  <si>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</si>
  <si>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</si>
  <si>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</si>
  <si>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</si>
  <si>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</si>
  <si>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</si>
  <si>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</si>
  <si>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</si>
  <si>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</si>
  <si>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</si>
  <si>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</si>
  <si>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</si>
  <si>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</si>
  <si>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</si>
  <si>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</si>
  <si>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</si>
  <si>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</si>
  <si>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</si>
  <si>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</si>
  <si>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</si>
  <si>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</si>
  <si>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</si>
  <si>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</si>
  <si>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</si>
  <si>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</si>
  <si>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</si>
  <si>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</si>
  <si>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</si>
  <si>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</si>
  <si>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</si>
  <si>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</si>
  <si>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</si>
  <si>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</si>
  <si>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</si>
  <si>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</si>
  <si>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</si>
  <si>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</si>
  <si>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</si>
  <si>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</si>
  <si>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</si>
  <si>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</si>
  <si>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</si>
  <si>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</si>
  <si>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</si>
  <si>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</si>
  <si>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</si>
  <si>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</si>
  <si>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</si>
  <si>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</si>
  <si>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</si>
  <si>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</si>
  <si>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</si>
  <si>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</si>
  <si>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</si>
  <si>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</si>
  <si>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</si>
  <si>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</si>
  <si>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</si>
  <si>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</si>
  <si>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</si>
  <si>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</si>
  <si>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</si>
  <si>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</si>
  <si>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</si>
  <si>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</si>
  <si>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</si>
  <si>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</si>
  <si>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</si>
  <si>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</si>
  <si>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</si>
  <si>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</si>
  <si>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</si>
  <si>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</si>
  <si>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</si>
  <si>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</si>
  <si>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</si>
  <si>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</si>
  <si>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</si>
  <si>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</si>
  <si>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</si>
  <si>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</si>
  <si>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</si>
  <si>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</si>
  <si>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</si>
  <si>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</si>
  <si>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</si>
  <si>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</si>
  <si>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</si>
  <si>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</si>
  <si>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</si>
  <si>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</si>
  <si>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</si>
  <si>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</si>
  <si>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</si>
  <si>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</si>
  <si>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</si>
  <si>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</si>
  <si>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</si>
  <si>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</si>
  <si>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</si>
  <si>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</si>
  <si>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</si>
  <si>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</si>
  <si>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</si>
  <si>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</si>
  <si>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</si>
  <si>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</si>
  <si>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</si>
  <si>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</si>
  <si>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</si>
  <si>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</si>
  <si>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</si>
  <si>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</si>
  <si>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</si>
  <si>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</si>
  <si>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</si>
  <si>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</si>
  <si>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</si>
  <si>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</si>
  <si>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</si>
  <si>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</si>
  <si>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</si>
  <si>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</si>
  <si>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</si>
  <si>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</si>
  <si>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</si>
  <si>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</si>
  <si>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</si>
  <si>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</si>
  <si>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</si>
  <si>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</si>
  <si>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</si>
  <si>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</si>
  <si>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</si>
  <si>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</si>
  <si>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</si>
  <si>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</si>
  <si>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</si>
  <si>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</si>
  <si>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</si>
  <si>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</si>
  <si>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</si>
  <si>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</si>
  <si>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</si>
  <si>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</si>
  <si>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</si>
  <si>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</si>
  <si>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</si>
  <si>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</si>
  <si>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</si>
  <si>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</si>
  <si>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</si>
  <si>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</si>
  <si>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</si>
  <si>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</si>
  <si>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</si>
  <si>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</si>
  <si>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</si>
  <si>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</si>
  <si>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</si>
  <si>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</si>
  <si>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</si>
  <si>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</si>
  <si>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</si>
  <si>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</si>
  <si>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</si>
  <si>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</si>
  <si>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</si>
  <si>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</si>
  <si>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</si>
  <si>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</si>
  <si>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</si>
  <si>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</si>
  <si>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</si>
  <si>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</si>
  <si>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</si>
  <si>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</si>
  <si>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</si>
  <si>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</si>
  <si>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</si>
  <si>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</si>
  <si>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</si>
  <si>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</si>
  <si>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</si>
  <si>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</si>
  <si>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</si>
  <si>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</si>
  <si>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</si>
  <si>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</si>
  <si>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</si>
  <si>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</si>
  <si>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</si>
  <si>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</si>
  <si>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</si>
  <si>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</si>
  <si>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</si>
  <si>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</si>
  <si>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</si>
  <si>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</si>
  <si>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</si>
  <si>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</si>
  <si>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</si>
  <si>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</si>
  <si>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</si>
  <si>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</si>
  <si>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</si>
  <si>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</si>
  <si>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</si>
  <si>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</si>
  <si>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</si>
  <si>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</si>
  <si>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</si>
  <si>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</si>
  <si>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</si>
  <si>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</si>
  <si>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</si>
  <si>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</si>
  <si>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</si>
  <si>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</si>
  <si>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</si>
  <si>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</si>
  <si>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</si>
  <si>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</si>
  <si>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</si>
  <si>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</si>
  <si>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</si>
  <si>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</si>
  <si>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</si>
  <si>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</si>
  <si>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</si>
  <si>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</si>
  <si>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</si>
  <si>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</si>
  <si>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</si>
  <si>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</si>
  <si>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</si>
  <si>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</si>
  <si>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</si>
  <si>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</si>
  <si>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</si>
  <si>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</si>
  <si>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</si>
  <si>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</si>
  <si>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</si>
  <si>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</si>
  <si>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</si>
  <si>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</si>
  <si>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</si>
  <si>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</si>
  <si>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</si>
  <si>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</si>
  <si>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</si>
  <si>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</si>
  <si>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</si>
  <si>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</si>
  <si>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</si>
  <si>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</si>
  <si>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</si>
  <si>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</si>
  <si>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</si>
  <si>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</si>
  <si>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</si>
  <si>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</si>
  <si>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</si>
  <si>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</si>
  <si>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</si>
  <si>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</si>
  <si>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</si>
  <si>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</si>
  <si>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</si>
  <si>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</si>
  <si>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</si>
  <si>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</si>
  <si>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</si>
  <si>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</si>
  <si>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</si>
  <si>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</si>
  <si>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</si>
  <si>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</si>
  <si>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</si>
  <si>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</si>
  <si>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</si>
  <si>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</si>
  <si>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</si>
  <si>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</si>
  <si>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</si>
  <si>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</si>
  <si>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</si>
  <si>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</si>
  <si>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</si>
  <si>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</si>
  <si>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</si>
  <si>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</si>
  <si>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</si>
  <si>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</si>
  <si>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</si>
  <si>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</si>
  <si>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</si>
  <si>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</si>
  <si>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</si>
  <si>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</si>
  <si>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</si>
  <si>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</si>
  <si>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</si>
  <si>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</si>
  <si>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</si>
  <si>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</si>
  <si>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</si>
  <si>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</si>
  <si>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</si>
  <si>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</si>
  <si>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</si>
  <si>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</si>
  <si>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</si>
  <si>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</si>
  <si>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</si>
  <si>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</si>
  <si>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</si>
  <si>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</si>
  <si>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</si>
  <si>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</si>
  <si>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</si>
  <si>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</si>
  <si>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</si>
  <si>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</si>
  <si>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</si>
  <si>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</si>
  <si>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</si>
  <si>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</si>
  <si>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</si>
  <si>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</si>
  <si>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</si>
  <si>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</si>
  <si>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</si>
  <si>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</si>
  <si>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</si>
  <si>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</si>
  <si>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</si>
  <si>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</si>
  <si>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</si>
  <si>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</si>
  <si>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</si>
  <si>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</si>
  <si>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</si>
  <si>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</si>
  <si>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</si>
  <si>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</si>
  <si>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</si>
  <si>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</si>
  <si>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</si>
  <si>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</si>
  <si>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</si>
  <si>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</si>
  <si>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</si>
  <si>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</si>
  <si>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</si>
  <si>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</si>
  <si>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</si>
  <si>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</si>
  <si>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</si>
  <si>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</si>
  <si>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</si>
  <si>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</si>
  <si>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</si>
  <si>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</si>
  <si>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</si>
  <si>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</si>
  <si>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</si>
  <si>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</si>
  <si>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</si>
  <si>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</si>
  <si>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</si>
  <si>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</si>
  <si>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</si>
  <si>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</si>
  <si>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</si>
  <si>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</si>
  <si>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</si>
  <si>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</si>
  <si>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</si>
  <si>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</si>
  <si>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</si>
  <si>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</si>
  <si>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</si>
  <si>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</si>
  <si>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</si>
  <si>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</si>
  <si>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</si>
  <si>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</si>
  <si>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</si>
  <si>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</si>
  <si>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</si>
  <si>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</si>
  <si>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</si>
  <si>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</si>
  <si>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</si>
  <si>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</si>
  <si>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</si>
  <si>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</si>
  <si>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</si>
  <si>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</si>
  <si>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</si>
  <si>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</si>
  <si>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</si>
  <si>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</si>
  <si>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</si>
  <si>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</si>
  <si>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</si>
  <si>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</si>
  <si>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</si>
  <si>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</si>
  <si>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</si>
  <si>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</si>
  <si>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</si>
  <si>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</si>
  <si>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</si>
  <si>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</si>
  <si>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</si>
  <si>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</si>
  <si>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</si>
  <si>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</si>
  <si>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</si>
  <si>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</si>
  <si>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</si>
  <si>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</si>
  <si>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</si>
  <si>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</si>
  <si>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</si>
  <si>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</si>
  <si>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</si>
  <si>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</si>
  <si>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</si>
  <si>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</si>
  <si>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</si>
  <si>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</si>
  <si>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</si>
  <si>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</si>
  <si>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</si>
  <si>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</si>
  <si>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</si>
  <si>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</si>
  <si>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</si>
  <si>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</si>
  <si>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</si>
  <si>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</si>
  <si>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</si>
  <si>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</si>
  <si>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</si>
  <si>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</si>
  <si>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</si>
  <si>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</si>
  <si>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</si>
  <si>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</si>
  <si>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</si>
  <si>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</si>
  <si>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</si>
  <si>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</si>
  <si>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</si>
  <si>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</si>
  <si>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</si>
  <si>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</si>
  <si>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</si>
  <si>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</si>
  <si>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</si>
  <si>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</si>
  <si>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</si>
  <si>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</si>
  <si>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</si>
  <si>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</si>
  <si>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</si>
  <si>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</si>
  <si>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</si>
  <si>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</si>
  <si>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</si>
  <si>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</si>
  <si>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</si>
  <si>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</si>
  <si>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</si>
  <si>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</si>
  <si>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</si>
  <si>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</si>
  <si>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</si>
  <si>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</si>
  <si>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</si>
  <si>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</si>
  <si>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</si>
  <si>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</si>
  <si>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</si>
  <si>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</si>
  <si>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</si>
  <si>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</si>
  <si>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</si>
  <si>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</si>
  <si>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</si>
  <si>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</si>
  <si>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</si>
  <si>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</si>
  <si>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</si>
  <si>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</si>
  <si>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</si>
  <si>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</si>
  <si>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</si>
  <si>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</si>
  <si>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</si>
  <si>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</si>
  <si>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</si>
  <si>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</si>
  <si>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</si>
  <si>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</si>
  <si>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</si>
  <si>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</si>
  <si>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</si>
  <si>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</si>
  <si>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</si>
  <si>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</si>
  <si>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</si>
  <si>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</si>
  <si>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</si>
  <si>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</si>
  <si>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</si>
  <si>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</si>
  <si>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</si>
  <si>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</si>
  <si>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</si>
  <si>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</si>
  <si>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</si>
  <si>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</si>
  <si>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</si>
  <si>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</si>
  <si>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</si>
  <si>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</si>
  <si>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</si>
  <si>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</si>
  <si>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</si>
  <si>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</si>
  <si>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</si>
  <si>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</si>
  <si>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</si>
  <si>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</si>
  <si>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</si>
  <si>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</si>
  <si>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</si>
  <si>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</si>
  <si>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</si>
  <si>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</si>
  <si>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</si>
  <si>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</si>
  <si>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</si>
  <si>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</si>
  <si>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</si>
  <si>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</si>
  <si>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</si>
  <si>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</si>
  <si>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</si>
  <si>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</si>
  <si>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</si>
  <si>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</si>
  <si>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</si>
  <si>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</si>
  <si>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</si>
  <si>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</si>
  <si>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</si>
  <si>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</si>
  <si>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</si>
  <si>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</si>
  <si>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</si>
  <si>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</si>
  <si>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</si>
  <si>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</si>
  <si>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</si>
  <si>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</si>
  <si>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</si>
  <si>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</si>
  <si>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</si>
  <si>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</si>
  <si>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</si>
  <si>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</si>
  <si>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</si>
  <si>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</si>
  <si>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</si>
  <si>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</si>
  <si>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</si>
  <si>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</si>
  <si>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</si>
  <si>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</si>
  <si>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</si>
  <si>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</si>
  <si>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</si>
  <si>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</si>
  <si>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</si>
  <si>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</si>
  <si>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</si>
  <si>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</si>
  <si>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</si>
  <si>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</si>
  <si>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</si>
  <si>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</si>
  <si>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</si>
  <si>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</si>
  <si>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</si>
  <si>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</si>
  <si>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</si>
  <si>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</si>
  <si>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</si>
  <si>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</si>
  <si>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</si>
  <si>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</si>
  <si>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</si>
  <si>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</si>
  <si>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</si>
  <si>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</si>
  <si>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</si>
  <si>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</si>
  <si>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</si>
  <si>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</si>
  <si>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</si>
  <si>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</si>
  <si>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</si>
  <si>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</si>
  <si>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</si>
  <si>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</si>
  <si>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</si>
  <si>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</si>
  <si>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</si>
  <si>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</si>
  <si>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</si>
  <si>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</si>
  <si>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</si>
  <si>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</si>
  <si>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</si>
  <si>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</si>
  <si>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</si>
  <si>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</si>
  <si>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</si>
  <si>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</si>
  <si>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</si>
  <si>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</si>
  <si>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</si>
  <si>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</si>
  <si>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</si>
  <si>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</si>
  <si>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</si>
  <si>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</si>
  <si>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</si>
  <si>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</si>
  <si>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</si>
  <si>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</si>
  <si>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</si>
  <si>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</si>
  <si>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</si>
  <si>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</si>
  <si>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</si>
  <si>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</si>
  <si>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</si>
  <si>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</si>
  <si>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</si>
  <si>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</si>
  <si>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</si>
  <si>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</si>
  <si>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</si>
  <si>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</si>
  <si>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</si>
  <si>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</si>
  <si>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</si>
  <si>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</si>
  <si>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</si>
  <si>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</si>
  <si>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</si>
  <si>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</si>
  <si>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</si>
  <si>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</si>
  <si>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</si>
  <si>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</si>
  <si>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</si>
  <si>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</si>
  <si>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</si>
  <si>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</si>
  <si>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</si>
  <si>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</si>
  <si>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</si>
  <si>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</si>
  <si>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</si>
  <si>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</si>
  <si>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</si>
  <si>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</si>
  <si>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</si>
  <si>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</si>
  <si>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</si>
  <si>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</si>
  <si>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</si>
  <si>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</si>
  <si>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</si>
  <si>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</si>
  <si>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</si>
  <si>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</si>
  <si>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</si>
  <si>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</si>
  <si>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</si>
  <si>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</si>
  <si>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</si>
  <si>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</si>
  <si>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</si>
  <si>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</si>
  <si>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</si>
  <si>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</si>
  <si>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</si>
  <si>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</si>
  <si>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</si>
  <si>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</si>
  <si>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</si>
  <si>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</si>
  <si>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</si>
  <si>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</si>
  <si>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</si>
  <si>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</si>
  <si>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</si>
  <si>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</si>
  <si>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</si>
  <si>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</si>
  <si>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</si>
  <si>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</si>
  <si>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</si>
  <si>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</si>
  <si>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</si>
  <si>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</si>
  <si>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</si>
  <si>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</si>
  <si>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</si>
  <si>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</si>
  <si>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</si>
  <si>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</si>
  <si>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</si>
  <si>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</si>
  <si>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</si>
  <si>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</si>
  <si>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</si>
  <si>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</si>
  <si>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</si>
  <si>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</si>
  <si>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</si>
  <si>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</si>
  <si>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</si>
  <si>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</si>
  <si>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</si>
  <si>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</si>
  <si>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</si>
  <si>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</si>
  <si>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</si>
  <si>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</si>
  <si>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</si>
  <si>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</si>
  <si>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</si>
  <si>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</si>
  <si>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</si>
  <si>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</si>
  <si>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</si>
  <si>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</si>
  <si>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</si>
  <si>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</si>
  <si>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</si>
  <si>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</si>
  <si>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</si>
  <si>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</si>
  <si>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</si>
  <si>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</si>
  <si>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</si>
  <si>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</si>
  <si>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</si>
  <si>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</si>
  <si>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</si>
  <si>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</si>
  <si>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</si>
  <si>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</si>
  <si>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</si>
  <si>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</si>
  <si>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</si>
  <si>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</si>
  <si>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</si>
  <si>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</si>
  <si>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</si>
  <si>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</si>
  <si>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</si>
  <si>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</si>
  <si>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</si>
  <si>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</si>
  <si>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</si>
  <si>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</si>
  <si>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</si>
  <si>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</si>
  <si>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</si>
  <si>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</si>
  <si>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</si>
  <si>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</si>
  <si>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</si>
  <si>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</si>
  <si>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</si>
  <si>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</si>
  <si>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</si>
  <si>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</si>
  <si>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</si>
  <si>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</si>
  <si>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</si>
  <si>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</si>
  <si>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</si>
  <si>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</si>
  <si>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</si>
  <si>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</si>
  <si>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</si>
  <si>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</si>
  <si>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</si>
  <si>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</si>
  <si>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</si>
  <si>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</si>
  <si>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</si>
  <si>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</si>
  <si>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</si>
  <si>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</si>
  <si>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</si>
  <si>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</si>
  <si>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</si>
  <si>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</si>
  <si>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</si>
  <si>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</si>
  <si>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</si>
  <si>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</si>
  <si>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</si>
  <si>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</si>
  <si>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</si>
  <si>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</si>
  <si>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</si>
  <si>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</si>
  <si>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</si>
  <si>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</si>
  <si>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</si>
  <si>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</si>
  <si>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</si>
  <si>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</si>
  <si>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</si>
  <si>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</si>
  <si>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</si>
  <si>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</si>
  <si>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</si>
  <si>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</si>
  <si>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</si>
  <si>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</si>
  <si>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</si>
  <si>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</si>
  <si>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</si>
  <si>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</si>
  <si>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</si>
  <si>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</si>
  <si>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</si>
  <si>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</si>
  <si>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</si>
  <si>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</si>
  <si>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</si>
  <si>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</si>
  <si>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</si>
  <si>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</si>
  <si>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</si>
  <si>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</si>
  <si>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</si>
  <si>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</si>
  <si>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</si>
  <si>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</si>
  <si>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</si>
  <si>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</si>
  <si>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</si>
  <si>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</si>
  <si>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</si>
  <si>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</si>
  <si>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</si>
  <si>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</si>
  <si>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</si>
  <si>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</si>
  <si>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</si>
  <si>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</si>
  <si>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</si>
  <si>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</si>
  <si>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</si>
  <si>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</si>
  <si>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</si>
  <si>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</si>
  <si>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</si>
  <si>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</si>
  <si>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</si>
  <si>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</si>
  <si>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</si>
  <si>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</si>
  <si>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</si>
  <si>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</si>
  <si>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</si>
  <si>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</si>
  <si>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</si>
  <si>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</si>
  <si>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</si>
  <si>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</si>
  <si>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</si>
  <si>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</si>
  <si>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</si>
  <si>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</si>
  <si>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</si>
  <si>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</si>
  <si>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</si>
  <si>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</si>
  <si>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</si>
  <si>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</si>
  <si>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</si>
  <si>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</si>
  <si>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</si>
  <si>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</si>
  <si>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</si>
  <si>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</si>
  <si>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</si>
  <si>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</si>
  <si>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</si>
  <si>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</si>
  <si>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</si>
  <si>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</si>
  <si>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</si>
  <si>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</si>
  <si>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</si>
  <si>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</si>
  <si>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</si>
  <si>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</si>
  <si>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</si>
  <si>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</si>
  <si>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</si>
  <si>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</si>
  <si>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</si>
  <si>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</si>
  <si>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</si>
  <si>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</si>
  <si>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</si>
  <si>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</si>
  <si>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</si>
  <si>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</si>
  <si>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</si>
  <si>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</si>
  <si>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</si>
  <si>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</si>
  <si>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</si>
  <si>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</si>
  <si>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</si>
  <si>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</si>
  <si>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</si>
  <si>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</si>
  <si>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</si>
  <si>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</si>
  <si>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</si>
  <si>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</si>
  <si>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</si>
  <si>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</si>
  <si>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</si>
  <si>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</si>
  <si>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</si>
  <si>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</si>
  <si>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</si>
  <si>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</si>
  <si>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</si>
  <si>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</si>
  <si>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</si>
  <si>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</si>
  <si>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</si>
  <si>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</si>
  <si>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</si>
  <si>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</si>
  <si>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</si>
  <si>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</si>
  <si>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</si>
  <si>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</si>
  <si>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</si>
  <si>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</si>
  <si>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</si>
  <si>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</si>
  <si>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</si>
  <si>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</si>
  <si>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</si>
  <si>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</si>
  <si>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</si>
  <si>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</si>
  <si>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</si>
  <si>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</si>
  <si>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</si>
  <si>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</si>
  <si>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</si>
  <si>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</si>
  <si>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</si>
  <si>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</si>
  <si>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</si>
  <si>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</si>
  <si>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</si>
  <si>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</si>
  <si>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</si>
  <si>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</si>
  <si>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</si>
  <si>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</si>
  <si>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</si>
  <si>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</si>
  <si>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</si>
  <si>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</si>
  <si>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</si>
  <si>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</si>
  <si>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</si>
  <si>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</si>
  <si>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</si>
  <si>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</si>
  <si>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</si>
  <si>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</si>
  <si>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</si>
  <si>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</si>
  <si>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</si>
  <si>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</si>
  <si>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</si>
  <si>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</si>
  <si>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</si>
  <si>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</si>
  <si>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</si>
  <si>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</si>
  <si>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</si>
  <si>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</si>
  <si>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</si>
  <si>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</si>
  <si>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</si>
  <si>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</si>
  <si>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</si>
  <si>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</si>
  <si>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</si>
  <si>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</si>
  <si>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</si>
  <si>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</si>
  <si>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</si>
  <si>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</si>
  <si>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</si>
  <si>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</si>
  <si>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</si>
  <si>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</si>
  <si>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</si>
  <si>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</si>
  <si>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</si>
  <si>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</si>
  <si>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</si>
  <si>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</si>
  <si>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</si>
  <si>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</si>
  <si>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</si>
  <si>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</si>
  <si>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</si>
  <si>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</si>
  <si>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</si>
  <si>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</si>
  <si>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</si>
  <si>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</si>
  <si>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</si>
  <si>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</si>
  <si>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</si>
  <si>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</si>
  <si>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</si>
  <si>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</si>
  <si>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</si>
  <si>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</si>
  <si>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</si>
  <si>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</si>
  <si>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</si>
  <si>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</si>
  <si>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</si>
  <si>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</si>
  <si>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</si>
  <si>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</si>
  <si>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</si>
  <si>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</si>
  <si>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</si>
  <si>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</si>
  <si>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</si>
  <si>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</si>
  <si>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</si>
  <si>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</si>
  <si>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</si>
  <si>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</si>
  <si>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</si>
  <si>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</si>
  <si>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</si>
  <si>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</si>
  <si>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</si>
  <si>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</si>
  <si>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</si>
  <si>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</si>
  <si>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</si>
  <si>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</si>
  <si>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</si>
  <si>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</si>
  <si>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</si>
  <si>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</si>
  <si>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</si>
  <si>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</si>
  <si>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</si>
  <si>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</si>
  <si>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</si>
  <si>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</si>
  <si>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</si>
  <si>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</si>
  <si>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</si>
  <si>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</si>
  <si>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</si>
  <si>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</si>
  <si>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</si>
  <si>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</si>
  <si>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</si>
  <si>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</si>
  <si>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</si>
  <si>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</si>
  <si>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</si>
  <si>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</si>
  <si>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</si>
  <si>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</si>
  <si>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</si>
  <si>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</si>
  <si>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</si>
  <si>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</si>
  <si>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</si>
  <si>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</si>
  <si>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</si>
  <si>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</si>
  <si>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</si>
  <si>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</si>
  <si>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</si>
  <si>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</si>
  <si>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</si>
  <si>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</si>
  <si>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</si>
  <si>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</si>
  <si>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</si>
  <si>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</si>
  <si>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</si>
  <si>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</si>
  <si>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</si>
  <si>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</si>
  <si>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</si>
  <si>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</si>
  <si>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</si>
  <si>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</si>
  <si>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</si>
  <si>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</si>
  <si>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</si>
  <si>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</si>
  <si>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</si>
  <si>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</si>
  <si>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</si>
  <si>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</si>
  <si>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</si>
  <si>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</si>
  <si>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</si>
  <si>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</si>
  <si>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</si>
  <si>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</si>
  <si>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</si>
  <si>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</si>
  <si>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</si>
  <si>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</si>
  <si>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</si>
  <si>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</si>
  <si>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</si>
  <si>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</si>
  <si>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</si>
  <si>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</si>
  <si>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</si>
  <si>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</si>
  <si>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</si>
  <si>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</si>
  <si>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</si>
  <si>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</si>
  <si>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</si>
  <si>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</si>
  <si>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</si>
  <si>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</si>
  <si>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</si>
  <si>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</si>
  <si>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</si>
  <si>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</si>
  <si>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</si>
  <si>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</si>
  <si>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</si>
  <si>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</si>
  <si>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</si>
  <si>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</si>
  <si>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</si>
  <si>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</si>
  <si>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</si>
  <si>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</si>
  <si>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</si>
  <si>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</si>
  <si>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</si>
  <si>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</si>
  <si>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</si>
  <si>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</si>
  <si>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</si>
  <si>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</si>
  <si>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</si>
  <si>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</si>
  <si>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</si>
  <si>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</si>
  <si>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</si>
  <si>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</si>
  <si>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</si>
  <si>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</si>
  <si>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</si>
  <si>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</si>
  <si>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</si>
  <si>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</si>
  <si>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</si>
  <si>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</si>
  <si>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</si>
  <si>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</si>
  <si>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</si>
  <si>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</si>
  <si>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</si>
  <si>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</si>
  <si>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</si>
  <si>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</si>
  <si>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</si>
  <si>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</si>
  <si>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</si>
  <si>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</si>
  <si>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</si>
  <si>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</si>
  <si>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</si>
  <si>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</si>
  <si>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</si>
  <si>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</si>
  <si>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</si>
  <si>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</si>
  <si>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</si>
  <si>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</si>
  <si>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</si>
  <si>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</si>
  <si>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</si>
  <si>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</si>
  <si>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</si>
  <si>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</si>
  <si>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</si>
  <si>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</si>
  <si>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</si>
  <si>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</si>
  <si>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</si>
  <si>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</si>
  <si>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</si>
  <si>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</si>
  <si>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</si>
  <si>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</si>
  <si>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</si>
  <si>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</si>
  <si>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</si>
  <si>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</si>
  <si>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</si>
  <si>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</si>
  <si>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</si>
  <si>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</si>
  <si>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</si>
  <si>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</si>
  <si>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</si>
  <si>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</si>
  <si>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</si>
  <si>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</si>
  <si>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</si>
  <si>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</si>
  <si>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</si>
  <si>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</si>
  <si>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</si>
  <si>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</si>
  <si>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</si>
  <si>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</si>
  <si>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</si>
  <si>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</si>
  <si>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</si>
  <si>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</si>
  <si>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</si>
  <si>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</si>
  <si>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</si>
  <si>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</si>
  <si>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</si>
  <si>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</si>
  <si>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</si>
  <si>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</si>
  <si>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</si>
  <si>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</si>
  <si>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</si>
  <si>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</si>
  <si>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</si>
  <si>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</si>
  <si>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</si>
  <si>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</si>
  <si>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</si>
  <si>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</si>
  <si>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</si>
  <si>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</si>
  <si>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</si>
  <si>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</si>
  <si>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</si>
  <si>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</si>
  <si>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</si>
  <si>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</si>
  <si>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</si>
  <si>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</si>
  <si>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</si>
  <si>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</si>
  <si>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</si>
  <si>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</si>
  <si>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</si>
  <si>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</si>
  <si>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</si>
  <si>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</si>
  <si>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</si>
  <si>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</si>
  <si>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</si>
  <si>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</si>
  <si>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</si>
  <si>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</si>
  <si>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</si>
  <si>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</si>
  <si>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</si>
  <si>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</si>
  <si>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</si>
  <si>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</si>
  <si>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</si>
  <si>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</si>
  <si>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</si>
  <si>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</si>
  <si>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</si>
  <si>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</si>
  <si>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</si>
  <si>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</si>
  <si>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</si>
  <si>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</si>
  <si>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</si>
  <si>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</si>
  <si>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</si>
  <si>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</si>
  <si>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</si>
  <si>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</si>
  <si>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</si>
  <si>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</si>
  <si>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</si>
  <si>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</si>
  <si>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</si>
  <si>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</si>
  <si>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</si>
  <si>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</si>
  <si>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</si>
  <si>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</si>
  <si>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</si>
  <si>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</si>
  <si>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</si>
  <si>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</si>
  <si>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</si>
  <si>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</si>
  <si>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</si>
  <si>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</si>
  <si>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</si>
  <si>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</si>
  <si>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</si>
  <si>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</si>
  <si>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</si>
  <si>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</si>
  <si>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</si>
  <si>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</si>
  <si>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</si>
  <si>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</si>
  <si>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</si>
  <si>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</si>
  <si>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</si>
  <si>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</si>
  <si>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</si>
  <si>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</si>
  <si>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</si>
  <si>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</si>
  <si>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</si>
  <si>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</si>
  <si>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</si>
  <si>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</si>
  <si>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</si>
  <si>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</si>
  <si>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</si>
  <si>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</si>
  <si>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</si>
  <si>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</si>
  <si>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</si>
  <si>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</si>
  <si>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</si>
  <si>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</si>
  <si>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</si>
  <si>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</si>
  <si>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</si>
  <si>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</si>
  <si>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</si>
  <si>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</si>
  <si>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</si>
  <si>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</si>
  <si>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</si>
  <si>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</si>
  <si>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</si>
  <si>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</si>
  <si>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</si>
  <si>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</si>
  <si>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</si>
  <si>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</si>
  <si>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</si>
  <si>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</si>
  <si>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</si>
  <si>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</si>
  <si>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</si>
  <si>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</si>
  <si>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</si>
  <si>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</si>
  <si>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</si>
  <si>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</si>
  <si>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</si>
  <si>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</si>
  <si>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</si>
  <si>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</si>
  <si>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</si>
  <si>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</si>
  <si>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</si>
  <si>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</si>
  <si>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</si>
  <si>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</si>
  <si>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</si>
  <si>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</si>
  <si>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</si>
  <si>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</si>
  <si>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</si>
  <si>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</si>
  <si>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</si>
  <si>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</si>
  <si>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</si>
  <si>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</si>
  <si>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</si>
  <si>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</si>
  <si>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</si>
  <si>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</si>
  <si>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</si>
  <si>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</si>
  <si>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</si>
  <si>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</si>
  <si>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</si>
  <si>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</si>
  <si>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</si>
  <si>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</si>
  <si>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</si>
  <si>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</si>
  <si>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</si>
  <si>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</si>
  <si>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</si>
  <si>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</si>
  <si>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</si>
  <si>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</si>
  <si>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</si>
  <si>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</si>
  <si>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</si>
  <si>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</si>
  <si>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</si>
  <si>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</si>
  <si>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</si>
  <si>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</si>
  <si>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</si>
  <si>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</si>
  <si>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</si>
  <si>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</si>
  <si>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</si>
  <si>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</si>
  <si>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</si>
  <si>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</si>
  <si>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</si>
  <si>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</si>
  <si>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</si>
  <si>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</si>
  <si>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</si>
  <si>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</si>
  <si>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</si>
  <si>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</si>
  <si>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</si>
  <si>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</si>
  <si>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</si>
  <si>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</si>
  <si>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</si>
  <si>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</si>
  <si>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</si>
  <si>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</si>
  <si>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</si>
  <si>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</si>
  <si>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</si>
  <si>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</si>
  <si>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</si>
  <si>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</si>
  <si>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</si>
  <si>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</si>
  <si>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</si>
  <si>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</si>
  <si>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</si>
  <si>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</si>
  <si>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</si>
  <si>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</si>
  <si>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</si>
  <si>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</si>
  <si>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</si>
  <si>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</si>
  <si>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</si>
  <si>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</si>
  <si>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</si>
  <si>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</si>
  <si>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</si>
  <si>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</si>
  <si>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</si>
  <si>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</si>
  <si>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</si>
  <si>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</si>
  <si>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</si>
  <si>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</si>
  <si>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</si>
  <si>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</si>
  <si>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</si>
  <si>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</si>
  <si>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</si>
  <si>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</si>
  <si>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</si>
  <si>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</si>
  <si>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</si>
  <si>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</si>
  <si>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</si>
  <si>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</si>
  <si>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</si>
  <si>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</si>
  <si>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</si>
  <si>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</si>
  <si>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</si>
  <si>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</si>
  <si>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</si>
  <si>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</si>
  <si>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</si>
  <si>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</si>
  <si>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</si>
  <si>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</si>
  <si>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</si>
  <si>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</si>
  <si>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</si>
  <si>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</si>
  <si>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</si>
  <si>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</si>
  <si>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</si>
  <si>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</si>
  <si>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</si>
  <si>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</si>
  <si>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</si>
  <si>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</si>
  <si>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</si>
  <si>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</si>
  <si>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</si>
  <si>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</si>
  <si>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</si>
  <si>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</si>
  <si>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</si>
  <si>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</si>
  <si>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</si>
  <si>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</si>
  <si>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</si>
  <si>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</si>
  <si>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</si>
  <si>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</si>
  <si>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</si>
  <si>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</si>
  <si>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</si>
  <si>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</si>
  <si>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</si>
  <si>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</si>
  <si>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</si>
  <si>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</si>
  <si>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</si>
  <si>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</si>
  <si>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</si>
  <si>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</si>
  <si>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</si>
  <si>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</si>
  <si>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</si>
  <si>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</si>
  <si>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</si>
  <si>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</si>
  <si>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</si>
  <si>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</si>
  <si>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</si>
  <si>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</si>
  <si>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</si>
  <si>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</si>
  <si>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</si>
  <si>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</si>
  <si>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</si>
  <si>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</si>
  <si>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</si>
  <si>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</si>
  <si>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</si>
  <si>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</si>
  <si>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</si>
  <si>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</si>
  <si>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</si>
  <si>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</si>
  <si>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</si>
  <si>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</si>
  <si>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</si>
  <si>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</si>
  <si>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</si>
  <si>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</si>
  <si>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</si>
  <si>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</si>
  <si>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</si>
  <si>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</si>
  <si>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</si>
  <si>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</si>
  <si>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</si>
  <si>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</si>
  <si>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</si>
  <si>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</si>
  <si>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</si>
  <si>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</si>
  <si>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</si>
  <si>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</si>
  <si>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</si>
  <si>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</si>
  <si>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</si>
  <si>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</si>
  <si>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</si>
  <si>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</si>
  <si>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</si>
  <si>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</si>
  <si>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</si>
  <si>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</si>
  <si>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</si>
  <si>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</si>
  <si>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</si>
  <si>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</si>
  <si>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</si>
  <si>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</si>
  <si>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</si>
  <si>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</si>
  <si>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</si>
  <si>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</si>
  <si>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</si>
  <si>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</si>
  <si>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</si>
  <si>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</si>
  <si>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</si>
  <si>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</si>
  <si>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</si>
  <si>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</si>
  <si>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</si>
  <si>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</si>
  <si>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</si>
  <si>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</si>
  <si>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</si>
  <si>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</si>
  <si>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</si>
  <si>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</si>
  <si>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</si>
  <si>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</si>
  <si>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</si>
  <si>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</si>
  <si>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</si>
  <si>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</si>
  <si>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</si>
  <si>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</si>
  <si>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</si>
  <si>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</si>
  <si>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</si>
  <si>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</si>
  <si>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</si>
  <si>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</si>
  <si>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</si>
  <si>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</si>
  <si>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</si>
  <si>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</si>
  <si>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</si>
  <si>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</si>
  <si>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</si>
  <si>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</si>
  <si>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</si>
  <si>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</si>
  <si>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</si>
  <si>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</si>
  <si>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</si>
  <si>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</si>
  <si>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</si>
  <si>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</si>
  <si>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</si>
  <si>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</si>
  <si>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</si>
  <si>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</si>
  <si>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</si>
  <si>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</si>
  <si>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</si>
  <si>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</si>
  <si>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</si>
  <si>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</si>
  <si>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</si>
  <si>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</si>
  <si>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</si>
  <si>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</si>
  <si>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</si>
  <si>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</si>
  <si>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</si>
  <si>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</si>
  <si>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</si>
  <si>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</si>
  <si>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</si>
  <si>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</si>
  <si>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</si>
  <si>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</si>
  <si>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</si>
  <si>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</si>
  <si>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</si>
  <si>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</si>
  <si>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</si>
  <si>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</si>
  <si>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</si>
  <si>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</si>
  <si>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</si>
  <si>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</si>
  <si>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</si>
  <si>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</si>
  <si>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</si>
  <si>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</si>
  <si>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</si>
  <si>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</si>
  <si>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</si>
  <si>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</si>
  <si>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</si>
  <si>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</si>
  <si>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</si>
  <si>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</si>
  <si>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</si>
  <si>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</si>
  <si>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</si>
  <si>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</si>
  <si>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</si>
  <si>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</si>
  <si>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</si>
  <si>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</si>
  <si>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</si>
  <si>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</si>
  <si>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</si>
  <si>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</si>
  <si>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</si>
  <si>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</si>
  <si>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</si>
  <si>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</si>
  <si>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</si>
  <si>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</si>
  <si>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</si>
  <si>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</si>
  <si>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</si>
  <si>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</si>
  <si>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</si>
  <si>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</si>
  <si>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</si>
  <si>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</si>
  <si>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</si>
  <si>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</si>
  <si>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</si>
  <si>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</si>
  <si>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</si>
  <si>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</si>
  <si>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</si>
  <si>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</si>
  <si>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</si>
  <si>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</si>
  <si>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</si>
  <si>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</si>
  <si>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</si>
  <si>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</si>
  <si>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</si>
  <si>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</si>
  <si>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</si>
  <si>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</si>
  <si>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</si>
  <si>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</si>
  <si>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</si>
  <si>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</si>
  <si>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</si>
  <si>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</si>
  <si>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</si>
  <si>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</si>
  <si>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</si>
  <si>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</si>
  <si>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</si>
  <si>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</si>
  <si>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</si>
  <si>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</si>
  <si>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</si>
  <si>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</si>
  <si>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</si>
  <si>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</si>
  <si>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</si>
  <si>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</si>
  <si>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</si>
  <si>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</si>
  <si>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</si>
  <si>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</si>
  <si>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</si>
  <si>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</si>
  <si>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</si>
  <si>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</si>
  <si>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</si>
  <si>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</si>
  <si>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</si>
  <si>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</si>
  <si>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</si>
  <si>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</si>
  <si>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</si>
  <si>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</si>
  <si>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</si>
  <si>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</si>
  <si>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</si>
  <si>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</si>
  <si>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</si>
  <si>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</si>
  <si>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</si>
  <si>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</si>
  <si>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</si>
  <si>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</si>
  <si>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</si>
  <si>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</si>
  <si>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</si>
  <si>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</si>
  <si>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</si>
  <si>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</si>
  <si>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</si>
  <si>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</si>
  <si>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</si>
  <si>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</si>
  <si>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</si>
  <si>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</si>
  <si>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</si>
  <si>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</si>
  <si>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</si>
  <si>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</si>
  <si>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</si>
  <si>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</si>
  <si>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</si>
  <si>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</si>
  <si>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</si>
  <si>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</si>
  <si>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</si>
  <si>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</si>
  <si>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</si>
  <si>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</si>
  <si>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</si>
  <si>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</si>
  <si>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</si>
  <si>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</si>
  <si>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</si>
  <si>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</si>
  <si>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</si>
  <si>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</si>
  <si>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</si>
  <si>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</si>
  <si>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</si>
  <si>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</si>
  <si>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</si>
  <si>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</si>
  <si>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</si>
  <si>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</si>
  <si>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</si>
  <si>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</si>
  <si>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</si>
  <si>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</si>
  <si>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</si>
  <si>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</si>
  <si>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</si>
  <si>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</si>
  <si>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</si>
  <si>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</si>
  <si>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</si>
  <si>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</si>
  <si>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</si>
  <si>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</si>
  <si>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</si>
  <si>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</si>
  <si>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</si>
  <si>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</si>
  <si>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</si>
  <si>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</si>
  <si>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</si>
  <si>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</si>
  <si>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</si>
  <si>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</si>
  <si>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</si>
  <si>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</si>
  <si>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</si>
  <si>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</si>
  <si>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</si>
  <si>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</si>
  <si>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</si>
  <si>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</si>
  <si>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</si>
  <si>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</si>
  <si>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</si>
  <si>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</si>
  <si>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</si>
  <si>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</si>
  <si>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</si>
  <si>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</si>
  <si>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</si>
  <si>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</si>
  <si>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</si>
  <si>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</si>
  <si>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</si>
  <si>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</si>
  <si>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</si>
  <si>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</si>
  <si>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</si>
  <si>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</si>
  <si>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</si>
  <si>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</si>
  <si>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</si>
  <si>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</si>
  <si>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</si>
  <si>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</si>
  <si>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</si>
  <si>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</si>
  <si>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</si>
  <si>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</si>
  <si>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</si>
  <si>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</si>
  <si>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</si>
  <si>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</si>
  <si>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</si>
  <si>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</si>
  <si>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</si>
  <si>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</si>
  <si>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</si>
  <si>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</si>
  <si>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</si>
  <si>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</si>
  <si>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</si>
  <si>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</si>
  <si>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</si>
  <si>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</si>
  <si>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</si>
  <si>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</si>
  <si>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</si>
  <si>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</si>
  <si>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</si>
  <si>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</si>
  <si>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</si>
  <si>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</si>
  <si>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</si>
  <si>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</si>
  <si>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</si>
  <si>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</si>
  <si>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</si>
  <si>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</si>
  <si>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</si>
  <si>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</si>
  <si>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</si>
  <si>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</si>
  <si>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</si>
  <si>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</si>
  <si>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</si>
  <si>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</si>
  <si>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</si>
  <si>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</si>
  <si>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</si>
  <si>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</si>
  <si>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</si>
  <si>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</si>
  <si>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</si>
  <si>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</si>
  <si>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</si>
  <si>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</si>
  <si>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</si>
  <si>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</si>
  <si>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</si>
  <si>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</si>
  <si>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</si>
  <si>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</si>
  <si>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</si>
  <si>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</si>
  <si>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</si>
  <si>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</si>
  <si>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</si>
  <si>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</si>
  <si>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</si>
  <si>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</si>
  <si>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</si>
  <si>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</si>
  <si>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</si>
  <si>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</si>
  <si>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</si>
  <si>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</si>
  <si>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</si>
  <si>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</si>
  <si>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</si>
  <si>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</si>
  <si>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</si>
  <si>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</si>
  <si>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</si>
  <si>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</si>
  <si>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</si>
  <si>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</si>
  <si>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</si>
  <si>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</si>
  <si>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</si>
  <si>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</si>
  <si>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</si>
  <si>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</si>
  <si>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</si>
  <si>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</si>
  <si>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</si>
  <si>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</si>
  <si>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</si>
  <si>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</si>
  <si>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</si>
  <si>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</si>
  <si>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</si>
  <si>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</si>
  <si>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</si>
  <si>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</si>
  <si>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</si>
  <si>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</si>
  <si>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</si>
  <si>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</si>
  <si>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</si>
  <si>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</si>
  <si>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</si>
  <si>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</si>
  <si>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</si>
  <si>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</si>
  <si>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</si>
  <si>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</si>
  <si>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</si>
  <si>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</si>
  <si>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</si>
  <si>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</si>
  <si>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</si>
  <si>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</si>
  <si>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</si>
  <si>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</si>
  <si>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</si>
  <si>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</si>
  <si>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</si>
  <si>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</si>
  <si>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</si>
  <si>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</si>
  <si>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</si>
  <si>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</si>
  <si>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</si>
  <si>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</si>
  <si>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</si>
  <si>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</si>
  <si>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</si>
  <si>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</si>
  <si>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</si>
  <si>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</si>
  <si>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</si>
  <si>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</si>
  <si>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</si>
  <si>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</si>
  <si>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</si>
  <si>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</si>
  <si>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</si>
  <si>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</si>
  <si>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</si>
  <si>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</si>
  <si>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</si>
  <si>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</si>
  <si>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</si>
  <si>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</si>
  <si>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</si>
  <si>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</si>
  <si>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</si>
  <si>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</si>
  <si>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</si>
  <si>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</si>
  <si>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</si>
  <si>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</si>
  <si>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</si>
  <si>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</si>
  <si>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</si>
  <si>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</si>
  <si>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</si>
  <si>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</si>
  <si>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</si>
  <si>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</si>
  <si>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</si>
  <si>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</si>
  <si>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</si>
  <si>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</si>
  <si>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</si>
  <si>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</si>
  <si>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</si>
  <si>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</si>
  <si>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</si>
  <si>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</si>
  <si>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</si>
  <si>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</si>
  <si>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</si>
  <si>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</si>
  <si>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</si>
  <si>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</si>
  <si>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</si>
  <si>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</si>
  <si>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</si>
  <si>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</si>
  <si>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</si>
  <si>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</si>
  <si>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</si>
  <si>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</si>
  <si>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</si>
  <si>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</si>
  <si>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</si>
  <si>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</si>
  <si>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</si>
  <si>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</si>
  <si>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</si>
  <si>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</si>
  <si>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</si>
  <si>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</si>
  <si>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</si>
  <si>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</si>
  <si>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</si>
  <si>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</si>
  <si>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</si>
  <si>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</si>
  <si>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</si>
  <si>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</si>
  <si>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</si>
  <si>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</si>
  <si>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</si>
  <si>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</si>
  <si>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</si>
  <si>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</si>
  <si>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</si>
  <si>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</si>
  <si>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</si>
  <si>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</si>
  <si>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</si>
  <si>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</si>
  <si>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</si>
  <si>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</si>
  <si>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</si>
  <si>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</si>
  <si>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</si>
  <si>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</si>
  <si>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</si>
  <si>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</si>
  <si>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</si>
  <si>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</si>
  <si>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</si>
  <si>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</si>
  <si>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</si>
  <si>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</si>
  <si>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</si>
  <si>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</si>
  <si>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</si>
  <si>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</si>
  <si>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</si>
  <si>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</si>
  <si>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</si>
  <si>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</si>
  <si>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</si>
  <si>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</si>
  <si>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</si>
  <si>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</si>
  <si>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</si>
  <si>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</si>
  <si>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</si>
  <si>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</si>
  <si>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</si>
  <si>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</si>
  <si>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</si>
  <si>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</si>
  <si>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</si>
  <si>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</si>
  <si>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</si>
  <si>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</si>
  <si>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</si>
  <si>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</si>
  <si>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</si>
  <si>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</si>
  <si>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</si>
  <si>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</si>
  <si>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</si>
  <si>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</si>
  <si>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</si>
  <si>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</si>
  <si>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</si>
  <si>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</si>
  <si>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</si>
  <si>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</si>
  <si>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</si>
  <si>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</si>
  <si>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</si>
  <si>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</si>
  <si>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</si>
  <si>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</si>
  <si>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</si>
  <si>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</si>
  <si>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</si>
  <si>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</si>
  <si>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</si>
  <si>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</si>
  <si>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</si>
  <si>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</si>
  <si>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</si>
  <si>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</si>
  <si>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</si>
  <si>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</si>
  <si>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</si>
  <si>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</si>
  <si>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</si>
  <si>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</si>
  <si>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</si>
  <si>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</si>
  <si>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</si>
  <si>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</si>
  <si>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</si>
  <si>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</si>
  <si>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</si>
  <si>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</si>
  <si>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</si>
  <si>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</si>
  <si>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</si>
  <si>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</si>
  <si>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</si>
  <si>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</si>
  <si>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</si>
  <si>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</si>
  <si>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</si>
  <si>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</si>
  <si>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</si>
  <si>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</si>
  <si>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</si>
  <si>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</si>
  <si>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</si>
  <si>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</si>
  <si>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</si>
  <si>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</si>
  <si>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</si>
  <si>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</si>
  <si>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</si>
  <si>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</si>
  <si>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</si>
  <si>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</si>
  <si>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</si>
  <si>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</si>
  <si>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</si>
  <si>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</si>
  <si>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</si>
  <si>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</si>
  <si>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</si>
  <si>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</si>
  <si>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</si>
  <si>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</si>
  <si>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</si>
  <si>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</si>
  <si>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</si>
  <si>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</si>
  <si>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</si>
  <si>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</si>
  <si>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</si>
  <si>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</si>
  <si>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</si>
  <si>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</si>
  <si>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</si>
  <si>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</si>
  <si>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</si>
  <si>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</si>
  <si>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</si>
  <si>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</si>
  <si>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</si>
  <si>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</si>
  <si>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</si>
  <si>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</si>
  <si>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</si>
  <si>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</si>
  <si>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</si>
  <si>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</si>
  <si>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</si>
  <si>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</si>
  <si>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</si>
  <si>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</si>
  <si>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</si>
  <si>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</si>
  <si>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</si>
  <si>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</si>
  <si>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</si>
  <si>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</si>
  <si>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</si>
  <si>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</si>
  <si>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</si>
  <si>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</si>
  <si>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</si>
  <si>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</si>
  <si>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</si>
  <si>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</si>
  <si>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</si>
  <si>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</si>
  <si>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</si>
  <si>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</si>
  <si>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</si>
  <si>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</si>
  <si>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</si>
  <si>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</si>
  <si>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</si>
  <si>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</si>
  <si>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</si>
  <si>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</si>
  <si>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</si>
  <si>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</si>
  <si>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</si>
  <si>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</si>
  <si>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</si>
  <si>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</si>
  <si>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</si>
  <si>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</si>
  <si>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</si>
  <si>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</si>
  <si>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</si>
  <si>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</si>
  <si>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</si>
  <si>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</si>
  <si>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</si>
  <si>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</si>
  <si>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</si>
  <si>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</si>
  <si>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</si>
  <si>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</si>
  <si>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</si>
  <si>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</si>
  <si>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</si>
  <si>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</si>
  <si>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</si>
  <si>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</si>
  <si>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</si>
  <si>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</si>
  <si>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</si>
  <si>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</si>
  <si>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</si>
  <si>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</si>
  <si>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</si>
  <si>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</si>
  <si>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</si>
  <si>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</si>
  <si>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</si>
  <si>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</si>
  <si>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</si>
  <si>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</si>
  <si>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</si>
  <si>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</si>
  <si>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</si>
  <si>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</si>
  <si>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</si>
  <si>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</si>
  <si>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</si>
  <si>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</si>
  <si>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</si>
  <si>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</si>
  <si>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</si>
  <si>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</si>
  <si>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</si>
  <si>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</si>
  <si>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</si>
  <si>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</si>
  <si>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</si>
  <si>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</si>
  <si>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</si>
  <si>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</si>
  <si>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</si>
  <si>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</si>
  <si>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</si>
  <si>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</si>
  <si>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</si>
  <si>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</si>
  <si>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</si>
  <si>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</si>
  <si>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</si>
  <si>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</si>
  <si>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</si>
  <si>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</si>
  <si>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</si>
  <si>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</si>
  <si>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</si>
  <si>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</si>
  <si>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</si>
  <si>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</si>
  <si>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</si>
  <si>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</si>
  <si>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</si>
  <si>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</si>
  <si>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</si>
  <si>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</si>
  <si>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</si>
  <si>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</si>
  <si>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</si>
  <si>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</si>
  <si>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</si>
  <si>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</si>
  <si>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</si>
  <si>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</si>
  <si>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</si>
  <si>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</si>
  <si>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</si>
  <si>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</si>
  <si>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</si>
  <si>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</si>
  <si>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</si>
  <si>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</si>
  <si>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</si>
  <si>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</si>
  <si>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</si>
  <si>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</si>
  <si>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</si>
  <si>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</si>
  <si>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</si>
  <si>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</si>
  <si>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</si>
  <si>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</si>
  <si>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</si>
  <si>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</si>
  <si>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</si>
  <si>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</si>
  <si>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</si>
  <si>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</si>
  <si>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</si>
  <si>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</si>
  <si>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</si>
  <si>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</si>
  <si>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</si>
  <si>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</si>
  <si>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</si>
  <si>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</si>
  <si>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</si>
  <si>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</si>
  <si>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</si>
  <si>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</si>
  <si>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</si>
  <si>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</si>
  <si>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</si>
  <si>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</si>
  <si>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</si>
  <si>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</si>
  <si>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</si>
  <si>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</si>
  <si>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</si>
  <si>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</si>
  <si>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</si>
  <si>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</si>
  <si>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</si>
  <si>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</si>
  <si>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</si>
  <si>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</si>
  <si>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</si>
  <si>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</si>
  <si>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</si>
  <si>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</si>
  <si>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</si>
  <si>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</si>
  <si>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</si>
  <si>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</si>
  <si>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</si>
  <si>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</si>
  <si>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</si>
  <si>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</si>
  <si>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</si>
  <si>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</si>
  <si>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</si>
  <si>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</si>
  <si>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</si>
  <si>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</si>
  <si>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</si>
  <si>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</si>
  <si>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</si>
  <si>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</si>
  <si>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</si>
  <si>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</si>
  <si>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</si>
  <si>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</si>
  <si>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</si>
  <si>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</si>
  <si>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</si>
  <si>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</si>
  <si>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</si>
  <si>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</si>
  <si>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</si>
  <si>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</si>
  <si>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</si>
  <si>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</si>
  <si>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</si>
  <si>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</si>
  <si>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</si>
  <si>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</si>
  <si>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</si>
  <si>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</si>
  <si>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</si>
  <si>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</si>
  <si>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</si>
  <si>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</si>
  <si>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</si>
  <si>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</si>
  <si>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</si>
  <si>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</si>
  <si>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</si>
  <si>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</si>
  <si>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</si>
  <si>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</si>
  <si>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</si>
  <si>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</si>
  <si>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</si>
  <si>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</si>
  <si>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</si>
  <si>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</si>
  <si>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</si>
  <si>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</si>
  <si>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</si>
  <si>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</si>
  <si>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</si>
  <si>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</si>
  <si>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</si>
  <si>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</si>
  <si>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</si>
  <si>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</si>
  <si>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</si>
  <si>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</si>
  <si>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</si>
  <si>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</si>
  <si>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</si>
  <si>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</si>
  <si>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</si>
  <si>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</si>
  <si>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</si>
  <si>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</si>
  <si>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</si>
  <si>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</si>
  <si>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</si>
  <si>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</si>
  <si>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</si>
  <si>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</si>
  <si>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</si>
  <si>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</si>
  <si>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</si>
  <si>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</si>
  <si>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</si>
  <si>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</si>
  <si>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</si>
  <si>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</si>
  <si>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</si>
  <si>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</si>
  <si>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</si>
  <si>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</si>
  <si>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</si>
  <si>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</si>
  <si>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</si>
  <si>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</si>
  <si>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</si>
  <si>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</si>
  <si>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</si>
  <si>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</si>
  <si>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</si>
  <si>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</si>
  <si>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</si>
  <si>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</si>
  <si>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</si>
  <si>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</si>
  <si>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</si>
  <si>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</si>
  <si>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</si>
  <si>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</si>
  <si>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</si>
  <si>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</si>
  <si>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</si>
  <si>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</si>
  <si>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</si>
  <si>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</si>
  <si>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</si>
  <si>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</si>
  <si>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</si>
  <si>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</si>
  <si>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</si>
  <si>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</si>
  <si>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</si>
  <si>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</si>
  <si>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</si>
  <si>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</si>
  <si>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</si>
  <si>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</si>
  <si>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</si>
  <si>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</si>
  <si>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</si>
  <si>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</si>
  <si>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</si>
  <si>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</si>
  <si>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</si>
  <si>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</si>
  <si>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</si>
  <si>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</si>
  <si>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</si>
  <si>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</si>
  <si>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</si>
  <si>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</si>
  <si>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</si>
  <si>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</si>
  <si>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</si>
  <si>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</si>
  <si>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</si>
  <si>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</si>
  <si>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</si>
  <si>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</si>
  <si>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</si>
  <si>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</si>
  <si>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</si>
  <si>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</si>
  <si>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</si>
  <si>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</si>
  <si>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</si>
  <si>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</si>
  <si>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</si>
  <si>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</si>
  <si>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</si>
  <si>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</si>
  <si>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</si>
  <si>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</si>
  <si>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</si>
  <si>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</si>
  <si>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</si>
  <si>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</si>
  <si>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</si>
  <si>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</si>
  <si>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</si>
  <si>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</si>
  <si>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</si>
  <si>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</si>
  <si>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</si>
  <si>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</si>
  <si>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</si>
  <si>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</si>
  <si>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</si>
  <si>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</si>
  <si>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</si>
  <si>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</si>
  <si>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</si>
  <si>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</si>
  <si>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</si>
  <si>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</si>
  <si>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</si>
  <si>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</si>
  <si>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</si>
  <si>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</si>
  <si>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</si>
  <si>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</si>
  <si>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</si>
  <si>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</si>
  <si>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</si>
  <si>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</si>
  <si>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</si>
  <si>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</si>
  <si>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</si>
  <si>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</si>
  <si>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</si>
  <si>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</si>
  <si>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</si>
  <si>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</si>
  <si>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</si>
  <si>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</si>
  <si>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</si>
  <si>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</si>
  <si>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</si>
  <si>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</si>
  <si>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</si>
  <si>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</si>
  <si>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</si>
  <si>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</si>
  <si>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</si>
  <si>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</si>
  <si>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</si>
  <si>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</si>
  <si>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</si>
  <si>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</si>
  <si>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</si>
  <si>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</si>
  <si>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</si>
  <si>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</si>
  <si>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</si>
  <si>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</si>
  <si>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</si>
  <si>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</si>
  <si>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</si>
  <si>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</si>
  <si>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</si>
  <si>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</si>
  <si>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</si>
  <si>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</si>
  <si>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</si>
  <si>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</si>
  <si>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</si>
  <si>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</si>
  <si>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</si>
  <si>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</si>
  <si>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</si>
  <si>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</si>
  <si>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</si>
  <si>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</si>
  <si>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</si>
  <si>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</si>
  <si>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</si>
  <si>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</si>
  <si>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</si>
  <si>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</si>
  <si>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</si>
  <si>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</si>
  <si>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</si>
  <si>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</si>
  <si>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</si>
  <si>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</si>
  <si>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</si>
  <si>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</si>
  <si>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</si>
  <si>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</si>
  <si>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</si>
  <si>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</si>
  <si>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</si>
  <si>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</si>
  <si>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</si>
  <si>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</si>
  <si>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</si>
  <si>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</si>
  <si>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</si>
  <si>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</si>
  <si>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</si>
  <si>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</si>
  <si>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</si>
  <si>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</si>
  <si>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</si>
  <si>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</si>
  <si>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</si>
  <si>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</si>
  <si>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</si>
  <si>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</si>
  <si>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</si>
  <si>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</si>
  <si>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</si>
  <si>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</si>
  <si>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</si>
  <si>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</si>
  <si>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</si>
  <si>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</si>
  <si>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</si>
  <si>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</si>
  <si>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</si>
  <si>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</si>
  <si>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</si>
  <si>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</si>
  <si>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</si>
  <si>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</si>
  <si>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</si>
  <si>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</si>
  <si>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</si>
  <si>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</si>
  <si>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</si>
  <si>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</si>
  <si>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</si>
  <si>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</si>
  <si>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</si>
  <si>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</si>
  <si>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</si>
  <si>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</si>
  <si>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</si>
  <si>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</si>
  <si>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</si>
  <si>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</si>
  <si>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</si>
  <si>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</si>
  <si>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</si>
  <si>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</si>
  <si>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</si>
  <si>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</si>
  <si>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</si>
  <si>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</si>
  <si>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</si>
  <si>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</si>
  <si>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</si>
  <si>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</si>
  <si>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</si>
  <si>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</si>
  <si>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</si>
  <si>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</si>
  <si>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</si>
  <si>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</si>
  <si>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</si>
  <si>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</si>
  <si>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</si>
  <si>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</si>
  <si>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</si>
  <si>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</si>
  <si>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</si>
  <si>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</si>
  <si>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</si>
  <si>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</si>
  <si>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</si>
  <si>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</si>
  <si>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</si>
  <si>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</si>
  <si>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</si>
  <si>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</si>
  <si>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</si>
  <si>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</si>
  <si>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</si>
  <si>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</si>
  <si>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</si>
  <si>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</si>
  <si>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</si>
  <si>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</si>
  <si>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</si>
  <si>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</si>
  <si>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</si>
  <si>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</si>
  <si>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</si>
  <si>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</si>
  <si>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</si>
  <si>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</si>
  <si>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</si>
  <si>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</si>
  <si>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</si>
  <si>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</si>
  <si>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</si>
  <si>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</si>
  <si>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</si>
  <si>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</si>
  <si>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</si>
  <si>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</si>
  <si>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</si>
  <si>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</si>
  <si>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</si>
  <si>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</si>
  <si>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</si>
  <si>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</si>
  <si>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</si>
  <si>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</si>
  <si>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</si>
  <si>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</si>
  <si>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</si>
  <si>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</si>
  <si>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</si>
  <si>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</si>
  <si>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</si>
  <si>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</si>
  <si>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</si>
  <si>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</si>
  <si>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</si>
  <si>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</si>
  <si>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</si>
  <si>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</si>
  <si>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</si>
  <si>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</si>
  <si>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</si>
  <si>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</si>
  <si>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</si>
  <si>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</si>
  <si>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</si>
  <si>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</si>
  <si>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</si>
  <si>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</si>
  <si>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</si>
  <si>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</si>
  <si>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</si>
  <si>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</si>
  <si>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</si>
  <si>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</si>
  <si>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</si>
  <si>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</si>
  <si>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</si>
  <si>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</si>
  <si>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</si>
  <si>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</si>
  <si>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</si>
  <si>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</si>
  <si>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</si>
  <si>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</si>
  <si>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</si>
  <si>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</si>
  <si>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</si>
  <si>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</si>
  <si>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</si>
  <si>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</si>
  <si>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</si>
  <si>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</si>
  <si>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</si>
  <si>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</si>
  <si>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</si>
  <si>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</si>
  <si>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</si>
  <si>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</si>
  <si>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</si>
  <si>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</si>
  <si>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</si>
  <si>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</si>
  <si>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</si>
  <si>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</si>
  <si>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</si>
  <si>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</si>
  <si>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</si>
  <si>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</si>
  <si>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</si>
  <si>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</si>
  <si>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</si>
  <si>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</si>
  <si>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</si>
  <si>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</si>
  <si>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</si>
  <si>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</si>
  <si>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</si>
  <si>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</si>
  <si>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</si>
  <si>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</si>
  <si>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</si>
  <si>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</si>
  <si>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</si>
  <si>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</si>
  <si>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</si>
  <si>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</si>
  <si>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</si>
  <si>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</si>
  <si>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</si>
  <si>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</si>
  <si>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</si>
  <si>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</si>
  <si>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</si>
  <si>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</si>
  <si>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</si>
  <si>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</si>
  <si>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</si>
  <si>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</si>
  <si>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</si>
  <si>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</si>
  <si>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</si>
  <si>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</si>
  <si>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</si>
  <si>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</si>
  <si>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</si>
  <si>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</si>
  <si>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</si>
  <si>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</si>
  <si>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</si>
  <si>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</si>
  <si>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</si>
  <si>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</si>
  <si>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</si>
  <si>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</si>
  <si>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</si>
  <si>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</si>
  <si>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</si>
  <si>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</si>
  <si>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</si>
  <si>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</si>
  <si>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</si>
  <si>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</si>
  <si>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</si>
  <si>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</si>
  <si>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</si>
  <si>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</si>
  <si>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</si>
  <si>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</si>
  <si>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</si>
  <si>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</si>
  <si>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</si>
  <si>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</si>
  <si>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</si>
  <si>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</si>
  <si>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</si>
  <si>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</si>
  <si>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</si>
  <si>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</si>
  <si>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</si>
  <si>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</si>
  <si>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</si>
  <si>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</si>
  <si>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</si>
  <si>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</si>
  <si>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</si>
  <si>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</si>
  <si>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</si>
  <si>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</si>
  <si>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</si>
  <si>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</si>
  <si>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</si>
  <si>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</si>
  <si>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</si>
  <si>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</si>
  <si>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</si>
  <si>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</si>
  <si>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</si>
  <si>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</si>
  <si>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</si>
  <si>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</si>
  <si>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</si>
  <si>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</si>
  <si>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</si>
  <si>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</si>
  <si>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</si>
  <si>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</si>
  <si>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</si>
  <si>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</si>
  <si>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</si>
  <si>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</si>
  <si>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</si>
  <si>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</si>
  <si>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</si>
  <si>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</si>
  <si>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</si>
  <si>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</si>
  <si>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</si>
  <si>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</si>
  <si>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</si>
  <si>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</si>
  <si>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</si>
  <si>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</si>
  <si>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</si>
  <si>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</si>
  <si>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</si>
  <si>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</si>
  <si>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</si>
  <si>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</si>
  <si>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</si>
  <si>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</si>
  <si>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</si>
  <si>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</si>
  <si>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</si>
  <si>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</si>
  <si>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</si>
  <si>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</si>
  <si>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</si>
  <si>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</si>
  <si>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</si>
  <si>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</si>
  <si>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</si>
  <si>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</si>
  <si>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</si>
  <si>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</si>
  <si>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</si>
  <si>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</si>
  <si>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</si>
  <si>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</si>
  <si>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</si>
  <si>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</si>
  <si>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</si>
  <si>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</si>
  <si>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</si>
  <si>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</si>
  <si>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</si>
  <si>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</si>
  <si>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</si>
  <si>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</si>
  <si>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</si>
  <si>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</si>
  <si>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</si>
  <si>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</si>
  <si>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</si>
  <si>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</si>
  <si>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</si>
  <si>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</si>
  <si>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</si>
  <si>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</si>
  <si>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</si>
  <si>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</si>
  <si>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</si>
  <si>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</si>
  <si>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</si>
  <si>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</si>
  <si>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</si>
  <si>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</si>
  <si>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</si>
  <si>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</si>
  <si>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</si>
  <si>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</si>
  <si>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</si>
  <si>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</si>
  <si>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</si>
  <si>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</si>
  <si>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</si>
  <si>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</si>
  <si>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</si>
  <si>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</si>
  <si>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</si>
  <si>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</si>
  <si>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</si>
  <si>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</si>
  <si>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</si>
  <si>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</si>
  <si>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</si>
  <si>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</si>
  <si>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</si>
  <si>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</si>
  <si>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</si>
  <si>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</si>
  <si>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</si>
  <si>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</si>
  <si>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</si>
  <si>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</si>
  <si>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</si>
  <si>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</si>
  <si>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</si>
  <si>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</si>
  <si>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</si>
  <si>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</si>
  <si>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</si>
  <si>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</si>
  <si>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</si>
  <si>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</si>
  <si>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</si>
  <si>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</si>
  <si>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</si>
  <si>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</si>
  <si>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</si>
  <si>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</si>
  <si>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</si>
  <si>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</si>
  <si>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</si>
  <si>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</si>
  <si>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</si>
  <si>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</si>
  <si>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</si>
  <si>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</si>
  <si>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</si>
  <si>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</si>
  <si>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</si>
  <si>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</si>
  <si>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</si>
  <si>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</si>
  <si>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</si>
  <si>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</si>
  <si>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</si>
  <si>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</si>
  <si>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</si>
  <si>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</si>
  <si>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</si>
  <si>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</si>
  <si>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</si>
  <si>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</si>
  <si>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</si>
  <si>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</si>
  <si>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</si>
  <si>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</si>
  <si>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</si>
  <si>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</si>
  <si>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</si>
  <si>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</si>
  <si>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</si>
  <si>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</si>
  <si>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</si>
  <si>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</si>
  <si>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</si>
  <si>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</si>
  <si>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</si>
  <si>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</si>
  <si>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</si>
  <si>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</si>
  <si>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</si>
  <si>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</si>
  <si>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</si>
  <si>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</si>
  <si>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</si>
  <si>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</si>
  <si>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</si>
  <si>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</si>
  <si>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</si>
  <si>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</si>
  <si>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</si>
  <si>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</si>
  <si>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</si>
  <si>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</si>
  <si>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</si>
  <si>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</si>
  <si>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</si>
  <si>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</si>
  <si>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</si>
  <si>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</si>
  <si>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</si>
  <si>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</si>
  <si>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</si>
  <si>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</si>
  <si>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</si>
  <si>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</si>
  <si>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</si>
  <si>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</si>
  <si>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</si>
  <si>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</si>
  <si>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</si>
  <si>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</si>
  <si>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</si>
  <si>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</si>
  <si>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</si>
  <si>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</si>
  <si>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</si>
  <si>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</si>
  <si>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</si>
  <si>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</si>
  <si>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</si>
  <si>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</si>
  <si>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</si>
  <si>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</si>
  <si>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</si>
  <si>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</si>
  <si>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</si>
  <si>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</si>
  <si>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</si>
  <si>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</si>
  <si>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</si>
  <si>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</si>
  <si>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</si>
  <si>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</si>
  <si>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</si>
  <si>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</si>
  <si>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</si>
  <si>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</si>
  <si>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</si>
  <si>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</si>
  <si>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</si>
  <si>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</si>
  <si>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</si>
  <si>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</si>
  <si>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</si>
  <si>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</si>
  <si>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</si>
  <si>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</si>
  <si>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</si>
  <si>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</si>
  <si>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</si>
  <si>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</si>
  <si>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</si>
  <si>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</si>
  <si>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</si>
  <si>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</si>
  <si>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</si>
  <si>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</si>
  <si>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</si>
  <si>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</si>
  <si>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</si>
  <si>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</si>
  <si>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</si>
  <si>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</si>
  <si>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</si>
  <si>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</si>
  <si>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</si>
  <si>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</si>
  <si>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</si>
  <si>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</si>
  <si>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</si>
  <si>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</si>
  <si>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</si>
  <si>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</si>
  <si>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</si>
  <si>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</si>
  <si>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</si>
  <si>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</si>
  <si>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</si>
  <si>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</si>
  <si>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</si>
  <si>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</si>
  <si>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</si>
  <si>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</si>
  <si>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</si>
  <si>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</si>
  <si>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</si>
  <si>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</si>
  <si>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</si>
  <si>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</si>
  <si>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</si>
  <si>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</si>
  <si>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</si>
  <si>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</si>
  <si>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</si>
  <si>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</si>
  <si>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</si>
  <si>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</si>
  <si>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</si>
  <si>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</si>
  <si>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</si>
  <si>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</si>
  <si>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</si>
  <si>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</si>
  <si>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</si>
  <si>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</si>
  <si>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</si>
  <si>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</si>
  <si>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</si>
  <si>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</si>
  <si>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</si>
  <si>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</si>
  <si>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</si>
  <si>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</si>
  <si>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</si>
  <si>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</si>
  <si>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</si>
  <si>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</si>
  <si>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</si>
  <si>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</si>
  <si>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</si>
  <si>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</si>
  <si>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</si>
  <si>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</si>
  <si>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</si>
  <si>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</si>
  <si>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</si>
  <si>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</si>
  <si>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</si>
  <si>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</si>
  <si>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</si>
  <si>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</si>
  <si>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</si>
  <si>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</si>
  <si>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</si>
  <si>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</si>
  <si>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</si>
  <si>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</si>
  <si>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</si>
  <si>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</si>
  <si>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</si>
  <si>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</si>
  <si>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</si>
  <si>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</si>
  <si>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</si>
  <si>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</si>
  <si>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</si>
  <si>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</si>
  <si>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</si>
  <si>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</si>
  <si>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</si>
  <si>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</si>
  <si>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</si>
  <si>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</si>
  <si>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</si>
  <si>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</si>
  <si>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</si>
  <si>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</si>
  <si>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</si>
  <si>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</si>
  <si>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</si>
  <si>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</si>
  <si>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</si>
  <si>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</si>
  <si>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</si>
  <si>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</si>
  <si>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</si>
  <si>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</si>
  <si>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</si>
  <si>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</si>
  <si>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</si>
  <si>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</si>
  <si>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</si>
  <si>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</si>
  <si>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</si>
  <si>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</si>
  <si>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</si>
  <si>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</si>
  <si>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</si>
  <si>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</si>
  <si>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</si>
  <si>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</si>
  <si>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</si>
  <si>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</si>
  <si>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</si>
  <si>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</si>
  <si>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</si>
  <si>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</si>
  <si>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</si>
  <si>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</si>
  <si>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</si>
  <si>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</si>
  <si>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</si>
  <si>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</si>
  <si>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</si>
  <si>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</si>
  <si>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</si>
  <si>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</si>
  <si>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</si>
  <si>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</si>
  <si>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</si>
  <si>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</si>
  <si>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</si>
  <si>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</si>
  <si>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</si>
  <si>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</si>
  <si>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</si>
  <si>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</si>
  <si>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</si>
  <si>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</si>
  <si>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</si>
  <si>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</si>
  <si>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</si>
  <si>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</si>
  <si>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</si>
  <si>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</si>
  <si>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</si>
  <si>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</si>
  <si>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</si>
  <si>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</si>
  <si>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</si>
  <si>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</si>
  <si>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</si>
  <si>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</si>
  <si>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</si>
  <si>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</si>
  <si>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</si>
  <si>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</si>
  <si>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</si>
  <si>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</si>
  <si>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</si>
  <si>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</si>
  <si>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</si>
  <si>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</si>
  <si>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</si>
  <si>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</si>
  <si>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</si>
  <si>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</si>
  <si>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</si>
  <si>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</si>
  <si>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</si>
  <si>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</si>
  <si>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</si>
  <si>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</si>
  <si>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</si>
  <si>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</si>
  <si>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</si>
  <si>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</si>
  <si>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</si>
  <si>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</si>
  <si>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</si>
  <si>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</si>
  <si>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</si>
  <si>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</si>
  <si>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</si>
  <si>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</si>
  <si>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</si>
  <si>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</si>
  <si>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</si>
  <si>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</si>
  <si>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</si>
  <si>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</si>
  <si>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</si>
  <si>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</si>
  <si>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</si>
  <si>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</si>
  <si>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</si>
  <si>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</si>
  <si>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</si>
  <si>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</si>
  <si>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</si>
  <si>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</si>
  <si>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</si>
  <si>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</si>
  <si>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</si>
  <si>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</si>
  <si>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</si>
  <si>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</si>
  <si>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</si>
  <si>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</si>
  <si>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</si>
  <si>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</si>
  <si>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</si>
  <si>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</si>
  <si>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</si>
  <si>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</si>
  <si>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</si>
  <si>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</si>
  <si>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</si>
  <si>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</si>
  <si>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</si>
  <si>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</si>
  <si>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</si>
  <si>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</si>
  <si>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</si>
  <si>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</si>
  <si>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</si>
  <si>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</si>
  <si>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</si>
  <si>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</si>
  <si>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</si>
  <si>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</si>
  <si>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</si>
  <si>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</si>
  <si>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</si>
  <si>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</si>
  <si>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</si>
  <si>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</si>
  <si>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</si>
  <si>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</si>
  <si>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</si>
  <si>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</si>
  <si>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</si>
  <si>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</si>
  <si>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</si>
  <si>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</si>
  <si>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</si>
  <si>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</si>
  <si>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</si>
  <si>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</si>
  <si>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</si>
  <si>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</si>
  <si>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</si>
  <si>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</si>
  <si>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</si>
  <si>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</si>
  <si>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</si>
  <si>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</si>
  <si>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</si>
  <si>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</si>
  <si>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</si>
  <si>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</si>
  <si>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</si>
  <si>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</si>
  <si>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</si>
  <si>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</si>
  <si>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</si>
  <si>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</si>
  <si>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</si>
  <si>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</si>
  <si>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</si>
  <si>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</si>
  <si>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</si>
  <si>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</si>
  <si>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</si>
  <si>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</si>
  <si>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</si>
  <si>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</si>
  <si>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</si>
  <si>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</si>
  <si>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</si>
  <si>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</si>
  <si>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</si>
  <si>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</si>
  <si>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</si>
  <si>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</si>
  <si>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</si>
  <si>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</si>
  <si>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</si>
  <si>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</si>
  <si>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</si>
  <si>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</si>
  <si>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</si>
  <si>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</si>
  <si>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</si>
  <si>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</si>
  <si>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</si>
  <si>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</si>
  <si>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</si>
  <si>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</si>
  <si>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</si>
  <si>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</si>
  <si>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</si>
  <si>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</si>
  <si>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</si>
  <si>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</si>
  <si>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</si>
  <si>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</si>
  <si>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</si>
  <si>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</si>
  <si>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</si>
  <si>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</si>
  <si>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</si>
  <si>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</si>
  <si>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</si>
  <si>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</si>
  <si>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</si>
  <si>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</si>
  <si>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</si>
  <si>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</si>
  <si>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</si>
  <si>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</si>
  <si>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</si>
  <si>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</si>
  <si>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</si>
  <si>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</si>
  <si>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</si>
  <si>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</si>
  <si>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</si>
  <si>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</si>
  <si>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</si>
  <si>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</si>
  <si>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</si>
  <si>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</si>
  <si>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</si>
  <si>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</si>
  <si>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</si>
  <si>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</si>
  <si>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</si>
  <si>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</si>
  <si>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</si>
  <si>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</si>
  <si>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</si>
  <si>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</si>
  <si>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</si>
  <si>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</si>
  <si>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</si>
  <si>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</si>
  <si>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</si>
  <si>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</si>
  <si>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</si>
  <si>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</si>
  <si>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</si>
  <si>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</si>
  <si>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</si>
  <si>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</si>
  <si>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</si>
  <si>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</si>
  <si>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</si>
  <si>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</si>
  <si>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</si>
  <si>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</si>
  <si>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</si>
  <si>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</si>
  <si>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</si>
  <si>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</si>
  <si>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</si>
  <si>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</si>
  <si>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</si>
  <si>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</si>
  <si>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</si>
  <si>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</si>
  <si>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</si>
  <si>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</si>
  <si>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</si>
  <si>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</si>
  <si>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</si>
  <si>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</si>
  <si>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</si>
  <si>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</si>
  <si>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</si>
  <si>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</si>
  <si>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</si>
  <si>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</si>
  <si>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</si>
  <si>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</si>
  <si>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</si>
  <si>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</si>
  <si>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</si>
  <si>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</si>
  <si>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</si>
  <si>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</si>
  <si>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</si>
  <si>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</si>
  <si>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</si>
  <si>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</si>
  <si>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</si>
  <si>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</si>
  <si>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</si>
  <si>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</si>
  <si>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</si>
  <si>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</si>
  <si>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</si>
  <si>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</si>
  <si>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</si>
  <si>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</si>
  <si>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</si>
  <si>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</si>
  <si>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</si>
  <si>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</si>
  <si>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</si>
  <si>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</si>
  <si>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</si>
  <si>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</si>
  <si>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</si>
  <si>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</si>
  <si>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</si>
  <si>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</si>
  <si>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</si>
  <si>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</si>
  <si>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</si>
  <si>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</si>
  <si>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</si>
  <si>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</si>
  <si>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</si>
  <si>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</si>
  <si>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</si>
  <si>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</si>
  <si>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</si>
  <si>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</si>
  <si>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</si>
  <si>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</si>
  <si>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</si>
  <si>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</si>
  <si>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</si>
  <si>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</si>
  <si>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</si>
  <si>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</si>
  <si>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</si>
  <si>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</si>
  <si>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</si>
  <si>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</si>
  <si>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</si>
  <si>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</si>
  <si>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</si>
  <si>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</si>
  <si>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</si>
  <si>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</si>
  <si>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</si>
  <si>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</si>
  <si>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</si>
  <si>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</si>
  <si>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</si>
  <si>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</si>
  <si>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</si>
  <si>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</si>
  <si>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</si>
  <si>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</si>
  <si>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</si>
  <si>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</si>
  <si>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</si>
  <si>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</si>
  <si>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</si>
  <si>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</si>
  <si>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</si>
  <si>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</si>
  <si>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</si>
  <si>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</si>
  <si>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</si>
  <si>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</si>
  <si>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</si>
  <si>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</si>
  <si>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</si>
  <si>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</si>
  <si>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</si>
  <si>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</si>
  <si>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</si>
  <si>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</si>
  <si>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</si>
  <si>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</si>
  <si>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</si>
  <si>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</si>
  <si>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</si>
  <si>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</si>
  <si>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</si>
  <si>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</si>
  <si>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</si>
  <si>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</si>
  <si>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</si>
  <si>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</si>
  <si>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</si>
  <si>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</si>
  <si>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</si>
  <si>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</si>
  <si>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</si>
  <si>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</si>
  <si>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</si>
  <si>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</si>
  <si>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</si>
  <si>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</si>
  <si>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</si>
  <si>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</si>
  <si>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</si>
  <si>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</si>
  <si>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</si>
  <si>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</si>
  <si>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</si>
  <si>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</si>
  <si>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</si>
  <si>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</si>
  <si>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</si>
  <si>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</si>
  <si>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</si>
  <si>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</si>
  <si>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</si>
  <si>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</si>
  <si>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</si>
  <si>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</si>
  <si>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</si>
  <si>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</si>
  <si>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</si>
  <si>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</si>
  <si>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</si>
  <si>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</si>
  <si>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</si>
  <si>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</si>
  <si>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</si>
  <si>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</si>
  <si>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</si>
  <si>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</si>
  <si>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</si>
  <si>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</si>
  <si>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</si>
  <si>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</si>
  <si>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</si>
  <si>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</si>
  <si>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</si>
  <si>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</si>
  <si>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</si>
  <si>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</si>
  <si>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</si>
  <si>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</si>
  <si>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</si>
  <si>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</si>
  <si>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</si>
  <si>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</si>
  <si>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</si>
  <si>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</si>
  <si>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</si>
  <si>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</si>
  <si>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</si>
  <si>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</si>
  <si>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</si>
  <si>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</si>
  <si>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</si>
  <si>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</si>
  <si>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</si>
  <si>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</si>
  <si>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</si>
  <si>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</si>
  <si>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</si>
  <si>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</si>
  <si>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</si>
  <si>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</si>
  <si>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</si>
  <si>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</si>
  <si>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</si>
  <si>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</si>
  <si>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</si>
  <si>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</si>
  <si>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</si>
  <si>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</si>
  <si>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</si>
  <si>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</si>
  <si>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</si>
  <si>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</si>
  <si>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</si>
  <si>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</si>
  <si>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</si>
  <si>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</si>
  <si>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</si>
  <si>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</si>
  <si>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</si>
  <si>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</si>
  <si>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</si>
  <si>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</si>
  <si>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</si>
  <si>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</si>
  <si>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</si>
  <si>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</si>
  <si>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</si>
  <si>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</si>
  <si>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</si>
  <si>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</si>
  <si>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</si>
  <si>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</si>
  <si>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</si>
  <si>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</si>
  <si>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</si>
  <si>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</si>
  <si>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</si>
  <si>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</si>
  <si>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</si>
  <si>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</si>
  <si>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</si>
  <si>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</si>
  <si>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</si>
  <si>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</si>
  <si>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</si>
  <si>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</si>
  <si>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</si>
  <si>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</si>
  <si>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</si>
  <si>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</si>
  <si>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</si>
  <si>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</si>
  <si>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</si>
  <si>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</si>
  <si>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</si>
  <si>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</si>
  <si>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</si>
  <si>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</si>
  <si>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</si>
  <si>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</si>
  <si>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</si>
  <si>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</si>
  <si>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</si>
  <si>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</si>
  <si>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</si>
  <si>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</si>
  <si>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</si>
  <si>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</si>
  <si>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</si>
  <si>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</si>
  <si>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</si>
  <si>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</si>
  <si>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</si>
  <si>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</si>
  <si>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</si>
  <si>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</si>
  <si>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</si>
  <si>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</si>
  <si>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</si>
  <si>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</si>
  <si>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</si>
  <si>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</si>
  <si>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</si>
  <si>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</si>
  <si>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</si>
  <si>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</si>
  <si>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</si>
  <si>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</si>
  <si>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</si>
  <si>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</si>
  <si>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</si>
  <si>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</si>
  <si>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</si>
  <si>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</si>
  <si>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</si>
  <si>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</si>
  <si>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</si>
  <si>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</si>
  <si>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</si>
  <si>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</si>
  <si>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</si>
  <si>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</si>
  <si>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</si>
  <si>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</si>
  <si>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</si>
  <si>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</si>
  <si>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</si>
  <si>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</si>
  <si>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</si>
  <si>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</si>
  <si>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</si>
  <si>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</si>
  <si>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</si>
  <si>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</si>
  <si>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</si>
  <si>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</si>
  <si>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</si>
  <si>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</si>
  <si>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</si>
  <si>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</si>
  <si>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</si>
  <si>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</si>
  <si>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</si>
  <si>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</si>
  <si>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</si>
  <si>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</si>
  <si>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</si>
  <si>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</si>
  <si>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</si>
  <si>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</si>
  <si>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</si>
  <si>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</si>
  <si>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</si>
  <si>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</si>
  <si>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</si>
  <si>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</si>
  <si>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</si>
  <si>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</si>
  <si>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</si>
  <si>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</si>
  <si>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</si>
  <si>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</si>
  <si>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</si>
  <si>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</si>
  <si>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</si>
  <si>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</si>
  <si>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</si>
  <si>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</si>
  <si>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</si>
  <si>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</si>
  <si>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</si>
  <si>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</si>
  <si>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</si>
  <si>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</si>
  <si>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</si>
  <si>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</si>
  <si>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</si>
  <si>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</si>
  <si>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</si>
  <si>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</si>
  <si>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</si>
  <si>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</si>
  <si>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</si>
  <si>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</si>
  <si>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</si>
  <si>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</si>
  <si>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</si>
  <si>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</si>
  <si>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</si>
  <si>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</si>
  <si>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</si>
  <si>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</si>
  <si>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</si>
  <si>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</si>
  <si>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</si>
  <si>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</si>
  <si>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</si>
  <si>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</si>
  <si>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</si>
  <si>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</si>
  <si>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</si>
  <si>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</si>
  <si>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</si>
  <si>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</si>
  <si>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</si>
  <si>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</si>
  <si>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</si>
  <si>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</si>
  <si>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</si>
  <si>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</si>
  <si>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</si>
  <si>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</si>
  <si>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</si>
  <si>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</si>
  <si>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</si>
  <si>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</si>
  <si>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</si>
  <si>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</si>
  <si>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</si>
  <si>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</si>
  <si>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</si>
  <si>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</si>
  <si>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</si>
  <si>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</si>
  <si>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</si>
  <si>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</si>
  <si>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</si>
  <si>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</si>
  <si>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</si>
  <si>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</si>
  <si>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</si>
  <si>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</si>
  <si>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</si>
  <si>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</si>
  <si>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</si>
  <si>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</si>
  <si>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</si>
  <si>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</si>
  <si>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</si>
  <si>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</si>
  <si>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</si>
  <si>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</si>
  <si>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</si>
  <si>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</si>
  <si>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</si>
  <si>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</si>
  <si>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</si>
  <si>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</si>
  <si>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</si>
  <si>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</si>
  <si>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</si>
  <si>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</si>
  <si>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</si>
  <si>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</si>
  <si>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</si>
  <si>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</si>
  <si>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</si>
  <si>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</si>
  <si>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</si>
  <si>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</si>
  <si>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</si>
  <si>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</si>
  <si>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</si>
  <si>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</si>
  <si>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</si>
  <si>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</si>
  <si>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</si>
  <si>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</si>
  <si>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</si>
  <si>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</si>
  <si>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</si>
  <si>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</si>
  <si>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</si>
  <si>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</si>
  <si>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</si>
  <si>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</si>
  <si>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</si>
  <si>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</si>
  <si>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</si>
  <si>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</si>
  <si>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</si>
  <si>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</si>
  <si>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</si>
  <si>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</si>
  <si>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</si>
  <si>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</si>
  <si>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</si>
  <si>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</si>
  <si>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</si>
  <si>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</si>
  <si>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</si>
  <si>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</si>
  <si>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</si>
  <si>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</si>
  <si>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</si>
  <si>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</si>
  <si>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</si>
  <si>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</si>
  <si>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</si>
  <si>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</si>
  <si>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</si>
  <si>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</si>
  <si>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</si>
  <si>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</si>
  <si>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</si>
  <si>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</si>
  <si>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</si>
  <si>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</si>
  <si>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</si>
  <si>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</si>
  <si>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</si>
  <si>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</si>
  <si>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</si>
  <si>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</si>
  <si>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</si>
  <si>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</si>
  <si>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</si>
  <si>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</si>
  <si>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</si>
  <si>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</si>
  <si>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</si>
  <si>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</si>
  <si>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</si>
  <si>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</si>
  <si>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</si>
  <si>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</si>
  <si>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</si>
  <si>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</si>
  <si>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</si>
  <si>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</si>
  <si>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</si>
  <si>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</si>
  <si>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</si>
  <si>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</si>
  <si>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</si>
  <si>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</si>
  <si>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</si>
  <si>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</si>
  <si>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</si>
  <si>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</si>
  <si>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</si>
  <si>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</si>
  <si>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</si>
  <si>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</si>
  <si>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</si>
  <si>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</si>
  <si>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</si>
  <si>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</si>
  <si>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</si>
  <si>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</si>
  <si>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</si>
  <si>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</si>
  <si>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</si>
  <si>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</si>
  <si>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</si>
  <si>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</si>
  <si>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</si>
  <si>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</si>
  <si>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</si>
  <si>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</si>
  <si>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</si>
  <si>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</si>
  <si>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</si>
  <si>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</si>
  <si>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</si>
  <si>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</si>
  <si>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</si>
  <si>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</si>
  <si>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</si>
  <si>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</si>
  <si>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</si>
  <si>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</si>
  <si>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</si>
  <si>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</si>
  <si>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</si>
  <si>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</si>
  <si>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</si>
  <si>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</si>
  <si>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</si>
  <si>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</si>
  <si>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</si>
  <si>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</si>
  <si>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</si>
  <si>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</si>
  <si>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</si>
  <si>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</si>
  <si>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</si>
  <si>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</si>
  <si>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</si>
  <si>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</si>
  <si>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</si>
  <si>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</si>
  <si>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</si>
  <si>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</si>
  <si>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</si>
  <si>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</si>
  <si>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</si>
  <si>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</si>
  <si>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</si>
  <si>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</si>
  <si>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</si>
  <si>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</si>
  <si>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</si>
  <si>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</si>
  <si>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</si>
  <si>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</si>
  <si>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</si>
  <si>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</si>
  <si>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</si>
  <si>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</si>
  <si>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</si>
  <si>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</si>
  <si>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</si>
  <si>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</si>
  <si>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</si>
  <si>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</si>
  <si>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</si>
  <si>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</si>
  <si>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</si>
  <si>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</si>
  <si>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</si>
  <si>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</si>
  <si>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</si>
  <si>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</si>
  <si>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</si>
  <si>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</si>
  <si>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</si>
  <si>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</si>
  <si>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</si>
  <si>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</si>
  <si>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</si>
  <si>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</si>
  <si>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</si>
  <si>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</si>
  <si>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</si>
  <si>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</si>
  <si>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</si>
  <si>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</si>
  <si>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</si>
  <si>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</si>
  <si>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</si>
  <si>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</si>
  <si>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</si>
  <si>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</si>
  <si>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</si>
  <si>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</si>
  <si>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</si>
  <si>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</si>
  <si>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</si>
  <si>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</si>
  <si>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</si>
  <si>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</si>
  <si>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</si>
  <si>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</si>
  <si>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</si>
  <si>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</si>
  <si>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</si>
  <si>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</si>
  <si>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</si>
  <si>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</si>
  <si>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</si>
  <si>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</si>
  <si>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</si>
  <si>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</si>
  <si>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</si>
  <si>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</si>
  <si>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</si>
  <si>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</si>
  <si>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</si>
  <si>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</si>
  <si>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</si>
  <si>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</si>
  <si>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</si>
  <si>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</si>
  <si>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</si>
  <si>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</si>
  <si>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</si>
  <si>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</si>
  <si>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</si>
  <si>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</si>
  <si>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</si>
  <si>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</si>
  <si>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</si>
  <si>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</si>
  <si>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</si>
  <si>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</si>
  <si>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</si>
  <si>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</si>
  <si>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</si>
  <si>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</si>
  <si>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</si>
  <si>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</si>
  <si>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</si>
  <si>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</si>
  <si>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</si>
  <si>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</si>
  <si>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</si>
  <si>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</si>
  <si>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</si>
  <si>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</si>
  <si>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</si>
  <si>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</si>
  <si>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</si>
  <si>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</si>
  <si>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</si>
  <si>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</si>
  <si>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</si>
  <si>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</si>
  <si>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</si>
  <si>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</si>
  <si>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</si>
  <si>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</si>
  <si>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</si>
  <si>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</si>
  <si>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</si>
  <si>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</si>
  <si>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</si>
  <si>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</si>
  <si>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</si>
  <si>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</si>
  <si>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</si>
  <si>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</si>
  <si>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</si>
  <si>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</si>
  <si>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</si>
  <si>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</si>
  <si>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</si>
  <si>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</si>
  <si>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</si>
  <si>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</si>
  <si>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</si>
  <si>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</si>
  <si>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</si>
  <si>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</si>
  <si>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</si>
  <si>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</si>
  <si>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</si>
  <si>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</si>
  <si>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</si>
  <si>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</si>
  <si>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</si>
  <si>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</si>
  <si>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</si>
  <si>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</si>
  <si>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</si>
  <si>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</si>
  <si>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</si>
  <si>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</si>
  <si>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</si>
  <si>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</si>
  <si>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</si>
  <si>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</si>
  <si>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</si>
  <si>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</si>
  <si>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</si>
  <si>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</si>
  <si>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</si>
  <si>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</si>
  <si>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</si>
  <si>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</si>
  <si>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</si>
  <si>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</si>
  <si>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</si>
  <si>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</si>
  <si>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</si>
  <si>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</si>
  <si>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</si>
  <si>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</si>
  <si>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</si>
  <si>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</si>
  <si>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</si>
  <si>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</si>
  <si>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</si>
  <si>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</si>
  <si>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</si>
  <si>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</si>
  <si>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</si>
  <si>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</si>
  <si>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</si>
  <si>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</si>
  <si>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</si>
  <si>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</si>
  <si>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</si>
  <si>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</si>
  <si>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</si>
  <si>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</si>
  <si>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</si>
  <si>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</si>
  <si>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</si>
  <si>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</si>
  <si>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</si>
  <si>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</si>
  <si>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</si>
  <si>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</si>
  <si>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</si>
  <si>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</si>
  <si>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</si>
  <si>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</si>
  <si>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</si>
  <si>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</si>
  <si>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</si>
  <si>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</si>
  <si>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</si>
  <si>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</si>
  <si>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</si>
  <si>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</si>
  <si>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</si>
  <si>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</si>
  <si>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</si>
  <si>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</si>
  <si>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</si>
  <si>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</si>
  <si>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</si>
  <si>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</si>
  <si>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</si>
  <si>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</si>
  <si>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</si>
  <si>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</si>
  <si>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</si>
  <si>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</si>
  <si>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</si>
  <si>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</si>
  <si>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</si>
  <si>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</si>
  <si>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</si>
  <si>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</si>
  <si>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</si>
  <si>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</si>
  <si>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</si>
  <si>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</si>
  <si>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</si>
  <si>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</si>
  <si>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</si>
  <si>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</si>
  <si>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</si>
  <si>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</si>
  <si>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</si>
  <si>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</si>
  <si>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</si>
  <si>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</si>
  <si>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</si>
  <si>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</si>
  <si>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</si>
  <si>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</si>
  <si>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</si>
  <si>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</si>
  <si>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</si>
  <si>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</si>
  <si>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</si>
  <si>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</si>
  <si>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</si>
  <si>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</si>
  <si>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</si>
  <si>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</si>
  <si>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</si>
  <si>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</si>
  <si>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</si>
  <si>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</si>
  <si>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</si>
  <si>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</si>
  <si>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</si>
  <si>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</si>
  <si>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</si>
  <si>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</si>
  <si>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</si>
  <si>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</si>
  <si>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</si>
  <si>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</si>
  <si>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</si>
  <si>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</si>
  <si>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</si>
  <si>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</si>
  <si>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</si>
  <si>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</si>
  <si>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</si>
  <si>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</si>
  <si>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</si>
  <si>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</si>
  <si>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</si>
  <si>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</si>
  <si>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</si>
  <si>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</si>
  <si>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</si>
  <si>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</si>
  <si>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</si>
  <si>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</si>
  <si>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</si>
  <si>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</si>
  <si>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</si>
  <si>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</si>
  <si>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</si>
  <si>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</si>
  <si>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</si>
  <si>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</si>
  <si>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</si>
  <si>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</si>
  <si>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</si>
  <si>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</si>
  <si>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</si>
  <si>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</si>
  <si>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</si>
  <si>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</si>
  <si>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</si>
  <si>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</si>
  <si>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</si>
  <si>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</si>
  <si>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</si>
  <si>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</si>
  <si>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</si>
  <si>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</si>
  <si>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</si>
  <si>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</si>
  <si>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</si>
  <si>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</si>
  <si>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</si>
  <si>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</si>
  <si>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</si>
  <si>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</si>
  <si>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</si>
  <si>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</si>
  <si>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</si>
  <si>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</si>
  <si>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</si>
  <si>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</si>
  <si>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</si>
  <si>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</si>
  <si>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</si>
  <si>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</si>
  <si>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</si>
  <si>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</si>
  <si>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</si>
  <si>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</si>
  <si>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</si>
  <si>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</si>
  <si>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</si>
  <si>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</si>
  <si>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</si>
  <si>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</si>
  <si>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</si>
  <si>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</si>
  <si>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</si>
  <si>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</si>
  <si>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</si>
  <si>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</si>
  <si>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</si>
  <si>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</si>
  <si>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</si>
  <si>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</si>
  <si>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</si>
  <si>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</si>
  <si>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</si>
  <si>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</si>
  <si>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</si>
  <si>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</si>
  <si>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</si>
  <si>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</si>
  <si>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</si>
  <si>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</si>
  <si>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</si>
  <si>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</si>
  <si>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</si>
  <si>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</si>
  <si>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</si>
  <si>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</si>
  <si>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</si>
  <si>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</si>
  <si>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</si>
  <si>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</si>
  <si>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</si>
  <si>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</si>
  <si>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</si>
  <si>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</si>
  <si>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</si>
  <si>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</si>
  <si>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</si>
  <si>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</si>
  <si>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</si>
  <si>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</si>
  <si>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</si>
  <si>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</si>
  <si>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</si>
  <si>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</si>
  <si>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</si>
  <si>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</si>
  <si>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</si>
  <si>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</si>
  <si>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</si>
  <si>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</si>
  <si>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</si>
  <si>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</si>
  <si>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</si>
  <si>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</si>
  <si>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</si>
  <si>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</si>
  <si>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</si>
  <si>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</si>
  <si>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</si>
  <si>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</si>
  <si>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</si>
  <si>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</si>
  <si>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</si>
  <si>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</si>
  <si>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</si>
  <si>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</si>
  <si>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</si>
  <si>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</si>
  <si>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</si>
  <si>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</si>
  <si>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</si>
  <si>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</si>
  <si>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</si>
  <si>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</si>
  <si>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</si>
  <si>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</si>
  <si>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</si>
  <si>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</si>
  <si>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</si>
  <si>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</si>
  <si>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</si>
  <si>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</si>
  <si>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</si>
  <si>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</si>
  <si>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</si>
  <si>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</si>
  <si>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</si>
  <si>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</si>
  <si>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</si>
  <si>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</si>
  <si>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</si>
  <si>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</si>
  <si>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</si>
  <si>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</si>
  <si>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</si>
  <si>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</si>
  <si>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</si>
  <si>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</si>
  <si>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</si>
  <si>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</si>
  <si>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</si>
  <si>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</si>
  <si>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</si>
  <si>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</si>
  <si>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</si>
  <si>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</si>
  <si>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</si>
  <si>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</si>
  <si>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</si>
  <si>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</si>
  <si>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</si>
  <si>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</si>
  <si>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</si>
  <si>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</si>
  <si>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</si>
  <si>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</si>
  <si>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</si>
  <si>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</si>
  <si>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</si>
  <si>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</si>
  <si>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</si>
  <si>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</si>
  <si>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</si>
  <si>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</si>
  <si>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</si>
  <si>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</si>
  <si>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</si>
  <si>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</si>
  <si>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</si>
  <si>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</si>
  <si>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</si>
  <si>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</si>
  <si>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</si>
  <si>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</si>
  <si>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</si>
  <si>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</si>
  <si>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</si>
  <si>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</si>
  <si>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</si>
  <si>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</si>
  <si>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</si>
  <si>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</si>
  <si>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</si>
  <si>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</si>
  <si>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</si>
  <si>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</si>
  <si>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</si>
  <si>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</si>
  <si>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</si>
  <si>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</si>
  <si>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</si>
  <si>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</si>
  <si>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</si>
  <si>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</si>
  <si>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</si>
  <si>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</si>
  <si>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</si>
  <si>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</si>
  <si>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</si>
  <si>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</si>
  <si>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</si>
  <si>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</si>
  <si>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</si>
  <si>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</si>
  <si>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</si>
  <si>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</si>
  <si>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</si>
  <si>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</si>
  <si>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</si>
  <si>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</si>
  <si>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</si>
  <si>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</si>
  <si>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</si>
  <si>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</si>
  <si>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</si>
  <si>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</si>
  <si>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</si>
  <si>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</si>
  <si>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</si>
  <si>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</si>
  <si>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</si>
  <si>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</si>
  <si>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</si>
  <si>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</si>
  <si>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</si>
  <si>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</si>
  <si>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</si>
  <si>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</si>
  <si>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</si>
  <si>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</si>
  <si>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</si>
  <si>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</si>
  <si>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</si>
  <si>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</si>
  <si>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</si>
  <si>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</si>
  <si>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</si>
  <si>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</si>
  <si>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</si>
  <si>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</si>
  <si>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</si>
  <si>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</si>
  <si>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</si>
  <si>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</si>
  <si>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</si>
  <si>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</si>
  <si>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</si>
  <si>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</si>
  <si>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</si>
  <si>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</si>
  <si>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</si>
  <si>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</si>
  <si>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</si>
  <si>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</si>
  <si>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</si>
  <si>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</si>
  <si>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</si>
  <si>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</si>
  <si>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</si>
  <si>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</si>
  <si>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</si>
  <si>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</si>
  <si>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</si>
  <si>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</si>
  <si>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</si>
  <si>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</si>
  <si>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</si>
  <si>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</si>
  <si>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</si>
  <si>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</si>
  <si>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</si>
  <si>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</si>
  <si>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</si>
  <si>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</si>
  <si>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</si>
  <si>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</si>
  <si>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</si>
  <si>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</si>
  <si>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</si>
  <si>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</si>
  <si>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</si>
  <si>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</si>
  <si>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</si>
  <si>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</si>
  <si>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</si>
  <si>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</si>
  <si>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</si>
  <si>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</si>
  <si>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</si>
  <si>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</si>
  <si>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</si>
  <si>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</si>
  <si>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</si>
  <si>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</si>
  <si>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</si>
  <si>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</si>
  <si>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</si>
  <si>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</si>
  <si>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</si>
  <si>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</si>
  <si>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</si>
  <si>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</si>
  <si>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</si>
  <si>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</si>
  <si>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</si>
  <si>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</si>
  <si>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</si>
  <si>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</si>
  <si>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</si>
  <si>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</si>
  <si>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</si>
  <si>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</si>
  <si>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</si>
  <si>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</si>
  <si>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</si>
  <si>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</si>
  <si>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</si>
  <si>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</si>
  <si>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</si>
  <si>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</si>
  <si>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</si>
  <si>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</si>
  <si>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</si>
  <si>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</si>
  <si>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</si>
  <si>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</si>
  <si>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</si>
  <si>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</si>
  <si>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</si>
  <si>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</si>
  <si>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</si>
  <si>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</si>
  <si>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</si>
  <si>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</si>
  <si>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</si>
  <si>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</si>
  <si>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</si>
  <si>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</si>
  <si>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</si>
  <si>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</si>
  <si>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</si>
  <si>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</si>
  <si>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</si>
  <si>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</si>
  <si>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</si>
  <si>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</si>
  <si>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</si>
  <si>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</si>
  <si>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</si>
  <si>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</si>
  <si>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</si>
  <si>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</si>
  <si>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</si>
  <si>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</si>
  <si>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</si>
  <si>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</si>
  <si>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</si>
  <si>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</si>
  <si>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</si>
  <si>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</si>
  <si>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</si>
  <si>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</si>
  <si>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</si>
  <si>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</si>
  <si>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</si>
  <si>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</si>
  <si>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</si>
  <si>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</si>
  <si>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</si>
  <si>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</si>
  <si>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</si>
  <si>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</si>
  <si>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</si>
  <si>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</si>
  <si>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</si>
  <si>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</si>
  <si>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</si>
  <si>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</si>
  <si>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</si>
  <si>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</si>
  <si>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</si>
  <si>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</si>
  <si>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</si>
  <si>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</si>
  <si>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</si>
  <si>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</si>
  <si>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</si>
  <si>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</si>
  <si>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</si>
  <si>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</si>
  <si>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</si>
  <si>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</si>
  <si>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</si>
  <si>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</si>
  <si>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</si>
  <si>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</si>
  <si>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</si>
  <si>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</si>
  <si>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</si>
  <si>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</si>
  <si>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</si>
  <si>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</si>
  <si>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</si>
  <si>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</si>
  <si>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</si>
  <si>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</si>
  <si>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</si>
  <si>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</si>
  <si>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</si>
  <si>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</si>
  <si>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</si>
  <si>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</si>
  <si>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</si>
  <si>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</si>
  <si>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</si>
  <si>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</si>
  <si>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</si>
  <si>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</si>
  <si>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</si>
  <si>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</si>
  <si>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</si>
  <si>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</si>
  <si>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</si>
  <si>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</si>
  <si>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</si>
  <si>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</si>
  <si>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</si>
  <si>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</si>
  <si>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</si>
  <si>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</si>
  <si>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</si>
  <si>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</si>
  <si>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</si>
  <si>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</si>
  <si>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</si>
  <si>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</si>
  <si>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</si>
  <si>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</si>
  <si>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</si>
  <si>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</si>
  <si>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</si>
  <si>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</si>
  <si>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</si>
  <si>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</si>
  <si>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</si>
  <si>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</si>
  <si>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</si>
  <si>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</si>
  <si>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</si>
  <si>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</si>
  <si>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</si>
  <si>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</si>
  <si>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</si>
  <si>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</si>
  <si>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</si>
  <si>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</si>
  <si>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</si>
  <si>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</si>
  <si>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</si>
  <si>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</si>
  <si>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</si>
  <si>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</si>
  <si>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</si>
  <si>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</si>
  <si>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</si>
  <si>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</si>
  <si>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</si>
  <si>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</si>
  <si>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</si>
  <si>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</si>
  <si>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</si>
  <si>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</si>
  <si>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</si>
  <si>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</si>
  <si>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</si>
  <si>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</si>
  <si>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</si>
  <si>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</si>
  <si>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</si>
  <si>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</si>
  <si>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</si>
  <si>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</si>
  <si>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</si>
  <si>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</si>
  <si>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</si>
  <si>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</si>
  <si>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</si>
  <si>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</si>
  <si>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</si>
  <si>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</si>
  <si>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</si>
  <si>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</si>
  <si>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</si>
  <si>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</si>
  <si>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</si>
  <si>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</si>
  <si>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</si>
  <si>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</si>
  <si>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</si>
  <si>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</si>
  <si>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</si>
  <si>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</si>
  <si>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</si>
  <si>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</si>
  <si>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</si>
  <si>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</si>
  <si>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</si>
  <si>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</si>
  <si>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</si>
  <si>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</si>
  <si>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</si>
  <si>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</si>
  <si>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</si>
  <si>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</si>
  <si>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</si>
  <si>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</si>
  <si>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</si>
  <si>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</si>
  <si>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</si>
  <si>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</si>
  <si>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</si>
  <si>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</si>
  <si>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</si>
  <si>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</si>
  <si>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</si>
  <si>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</si>
  <si>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</si>
  <si>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</si>
  <si>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</si>
  <si>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</si>
  <si>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</si>
  <si>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</si>
  <si>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</si>
  <si>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</si>
  <si>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</si>
  <si>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</si>
  <si>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</si>
  <si>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</si>
  <si>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</si>
  <si>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</si>
  <si>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</si>
  <si>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</si>
  <si>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</si>
  <si>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</si>
  <si>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</si>
  <si>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</si>
  <si>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</si>
  <si>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</si>
  <si>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</si>
  <si>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</si>
  <si>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</si>
  <si>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</si>
  <si>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</si>
  <si>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</si>
  <si>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</si>
  <si>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</si>
  <si>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</si>
  <si>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</si>
  <si>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</si>
  <si>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</si>
  <si>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</si>
  <si>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</si>
  <si>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</si>
  <si>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</si>
  <si>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</si>
  <si>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</si>
  <si>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</si>
  <si>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</si>
  <si>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</si>
  <si>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</si>
  <si>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</si>
  <si>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</si>
  <si>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</si>
  <si>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</si>
  <si>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</si>
  <si>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</si>
  <si>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</si>
  <si>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</si>
  <si>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</si>
  <si>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</si>
  <si>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</si>
  <si>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</si>
  <si>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</si>
  <si>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</si>
  <si>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</si>
  <si>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</si>
  <si>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</si>
  <si>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</si>
  <si>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</si>
  <si>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</si>
  <si>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</si>
  <si>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</si>
  <si>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</si>
  <si>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</si>
  <si>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</si>
  <si>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</si>
  <si>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</si>
  <si>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</si>
  <si>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</si>
  <si>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</si>
  <si>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</si>
  <si>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</si>
  <si>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</si>
  <si>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</si>
  <si>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</si>
  <si>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</si>
  <si>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</si>
  <si>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</si>
  <si>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</si>
  <si>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</si>
  <si>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</si>
  <si>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</si>
  <si>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</si>
  <si>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</si>
  <si>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</si>
  <si>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</si>
  <si>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</si>
  <si>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</si>
  <si>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</si>
  <si>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</si>
  <si>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</si>
  <si>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</si>
  <si>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</si>
  <si>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</si>
  <si>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</si>
  <si>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</si>
  <si>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</si>
  <si>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</si>
  <si>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</si>
  <si>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</si>
  <si>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</si>
  <si>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</si>
  <si>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</si>
  <si>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</si>
  <si>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</si>
  <si>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</si>
  <si>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</si>
  <si>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</si>
  <si>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</si>
  <si>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</si>
  <si>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</si>
  <si>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</si>
  <si>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</si>
  <si>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</si>
  <si>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</si>
  <si>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</si>
  <si>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</si>
  <si>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</si>
  <si>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</si>
  <si>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</si>
  <si>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</si>
  <si>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</si>
  <si>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</si>
  <si>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</si>
  <si>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</si>
  <si>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</si>
  <si>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</si>
  <si>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</si>
  <si>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</si>
  <si>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</si>
  <si>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</si>
  <si>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</si>
  <si>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</si>
  <si>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</si>
  <si>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</si>
  <si>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</si>
  <si>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</si>
  <si>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</si>
  <si>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</si>
  <si>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</si>
  <si>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</si>
  <si>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</si>
  <si>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</si>
  <si>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</si>
  <si>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</si>
  <si>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</si>
  <si>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</si>
  <si>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</si>
  <si>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</si>
  <si>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</si>
  <si>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</si>
  <si>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</si>
  <si>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</si>
  <si>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</si>
  <si>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</si>
  <si>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</si>
  <si>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</si>
  <si>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</si>
  <si>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</si>
  <si>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</si>
  <si>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</si>
  <si>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</si>
  <si>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</si>
  <si>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</si>
  <si>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</si>
  <si>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</si>
  <si>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</si>
  <si>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</si>
  <si>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</si>
  <si>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</si>
  <si>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</si>
  <si>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</si>
  <si>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</si>
  <si>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</si>
  <si>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</si>
  <si>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</si>
  <si>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</si>
  <si>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</si>
  <si>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</si>
  <si>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</si>
  <si>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</si>
  <si>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</si>
  <si>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</si>
  <si>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</si>
  <si>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</si>
  <si>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</si>
  <si>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</si>
  <si>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</si>
  <si>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</si>
  <si>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</si>
  <si>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</si>
  <si>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</si>
  <si>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</si>
  <si>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</si>
  <si>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</si>
  <si>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</si>
  <si>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</si>
  <si>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</si>
  <si>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</si>
  <si>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</si>
  <si>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</si>
  <si>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</si>
  <si>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</si>
  <si>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</si>
  <si>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</si>
  <si>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</si>
  <si>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</si>
  <si>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</si>
  <si>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</si>
  <si>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</si>
  <si>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</si>
  <si>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</si>
  <si>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</si>
  <si>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</si>
  <si>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</si>
  <si>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</si>
  <si>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</si>
  <si>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</si>
  <si>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</si>
  <si>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</si>
  <si>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</si>
  <si>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</si>
  <si>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</si>
  <si>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</si>
  <si>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</si>
  <si>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</si>
  <si>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</si>
  <si>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</si>
  <si>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</si>
  <si>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</si>
  <si>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</si>
  <si>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</si>
  <si>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</si>
  <si>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</si>
  <si>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</si>
  <si>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</si>
  <si>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</si>
  <si>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</si>
  <si>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</si>
  <si>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</si>
  <si>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</si>
  <si>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</si>
  <si>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</si>
  <si>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</si>
  <si>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</si>
  <si>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</si>
  <si>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</si>
  <si>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</si>
  <si>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</si>
  <si>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</si>
  <si>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</si>
  <si>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</si>
  <si>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</si>
  <si>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</si>
  <si>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</si>
  <si>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</si>
  <si>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</si>
  <si>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</si>
  <si>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</si>
  <si>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</si>
  <si>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</si>
  <si>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</si>
  <si>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</si>
  <si>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</si>
  <si>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</si>
  <si>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</si>
  <si>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</si>
  <si>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</si>
  <si>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</si>
  <si>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</si>
  <si>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</si>
  <si>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</si>
  <si>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</si>
  <si>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</si>
  <si>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</si>
  <si>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</si>
  <si>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</si>
  <si>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</si>
  <si>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</si>
  <si>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</si>
  <si>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</si>
  <si>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</si>
  <si>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</si>
  <si>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</si>
  <si>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</si>
  <si>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</si>
  <si>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</si>
  <si>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</si>
  <si>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</si>
  <si>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</si>
  <si>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</si>
  <si>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</si>
  <si>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</si>
  <si>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</si>
  <si>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</si>
  <si>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</si>
  <si>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</si>
  <si>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</si>
  <si>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</si>
  <si>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</si>
  <si>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</si>
  <si>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</si>
  <si>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</si>
  <si>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</si>
  <si>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</si>
  <si>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</si>
  <si>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</si>
  <si>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</si>
  <si>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</si>
  <si>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</si>
  <si>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</si>
  <si>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</si>
  <si>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</si>
  <si>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</si>
  <si>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</si>
  <si>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</si>
  <si>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</si>
  <si>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</si>
  <si>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</si>
  <si>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</si>
  <si>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</si>
  <si>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</si>
  <si>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</si>
  <si>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</si>
  <si>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</si>
  <si>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</si>
  <si>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</si>
  <si>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</si>
  <si>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</si>
  <si>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</si>
  <si>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</si>
  <si>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</si>
  <si>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</si>
  <si>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</si>
  <si>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</si>
  <si>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</si>
  <si>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</si>
  <si>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</si>
  <si>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</si>
  <si>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</si>
  <si>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</si>
  <si>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</si>
  <si>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</si>
  <si>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</si>
  <si>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</si>
  <si>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</si>
  <si>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</si>
  <si>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</si>
  <si>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</si>
  <si>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</si>
  <si>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</si>
  <si>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</si>
  <si>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</si>
  <si>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</si>
  <si>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</si>
  <si>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</si>
  <si>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</si>
  <si>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</si>
  <si>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</si>
  <si>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</si>
  <si>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</si>
  <si>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</si>
  <si>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</si>
  <si>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</si>
  <si>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</si>
  <si>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</si>
  <si>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</si>
  <si>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</si>
  <si>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</si>
  <si>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</si>
  <si>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</si>
  <si>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</si>
  <si>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</si>
  <si>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</si>
  <si>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</si>
  <si>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</si>
  <si>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</si>
  <si>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</si>
  <si>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</si>
  <si>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</si>
  <si>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</si>
  <si>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</si>
  <si>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</si>
  <si>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</si>
  <si>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</si>
  <si>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</si>
  <si>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</si>
  <si>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</si>
  <si>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</si>
  <si>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</si>
  <si>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</si>
  <si>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</si>
  <si>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</si>
  <si>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</si>
  <si>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</si>
  <si>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</si>
  <si>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</si>
  <si>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</si>
  <si>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</si>
  <si>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</si>
  <si>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</si>
  <si>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</si>
  <si>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</si>
  <si>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</si>
  <si>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</si>
  <si>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</si>
  <si>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</si>
  <si>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</si>
  <si>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</si>
  <si>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</si>
  <si>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</si>
  <si>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</si>
  <si>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</si>
  <si>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</si>
  <si>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</si>
  <si>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</si>
  <si>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</si>
  <si>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</si>
  <si>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</si>
  <si>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</si>
  <si>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</si>
  <si>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</si>
  <si>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</si>
  <si>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</si>
  <si>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</si>
  <si>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</si>
  <si>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</si>
  <si>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</si>
  <si>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</si>
  <si>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</si>
  <si>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</si>
  <si>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</si>
  <si>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</si>
  <si>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</si>
  <si>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</si>
  <si>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</si>
  <si>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</si>
  <si>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</si>
  <si>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</si>
  <si>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</si>
  <si>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</si>
  <si>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</si>
  <si>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</si>
  <si>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</si>
  <si>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</si>
  <si>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</si>
  <si>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</si>
  <si>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</si>
  <si>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</si>
  <si>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</si>
  <si>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</si>
  <si>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</si>
  <si>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</si>
  <si>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</si>
  <si>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</si>
  <si>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</si>
  <si>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</si>
  <si>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</si>
  <si>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</si>
  <si>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</si>
  <si>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</si>
  <si>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</si>
  <si>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</si>
  <si>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</si>
  <si>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</si>
  <si>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</si>
  <si>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</si>
  <si>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</si>
  <si>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</si>
  <si>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</si>
  <si>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</si>
  <si>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</si>
  <si>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</si>
  <si>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</si>
  <si>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</si>
  <si>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</si>
  <si>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</si>
  <si>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</si>
  <si>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</si>
  <si>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</si>
  <si>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</si>
  <si>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</si>
  <si>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</si>
  <si>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</si>
  <si>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</si>
  <si>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</si>
  <si>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</si>
  <si>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</si>
  <si>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</si>
  <si>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</si>
  <si>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</si>
  <si>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</si>
  <si>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</si>
  <si>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</si>
  <si>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</si>
  <si>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</si>
  <si>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</si>
  <si>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</si>
  <si>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</si>
  <si>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</si>
  <si>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</si>
  <si>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</si>
  <si>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</si>
  <si>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</si>
  <si>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</si>
  <si>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</si>
  <si>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</si>
  <si>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</si>
  <si>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</si>
  <si>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</si>
  <si>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</si>
  <si>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</si>
  <si>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</si>
  <si>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</si>
  <si>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</si>
  <si>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</si>
  <si>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</si>
  <si>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</si>
  <si>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</si>
  <si>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</si>
  <si>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</si>
  <si>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</si>
  <si>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</si>
  <si>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</si>
  <si>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</si>
  <si>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</si>
  <si>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</si>
  <si>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</si>
  <si>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</si>
  <si>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</si>
  <si>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</si>
  <si>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</si>
  <si>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</si>
  <si>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</si>
  <si>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</si>
  <si>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</si>
  <si>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</si>
  <si>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</si>
  <si>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</si>
  <si>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</si>
  <si>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</si>
  <si>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</si>
  <si>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</si>
  <si>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</si>
  <si>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</si>
  <si>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</si>
  <si>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</si>
  <si>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</si>
  <si>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</si>
  <si>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</si>
  <si>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</si>
  <si>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</si>
  <si>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</si>
  <si>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</si>
  <si>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</si>
  <si>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</si>
  <si>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</si>
  <si>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</si>
  <si>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</si>
  <si>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</si>
  <si>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</si>
  <si>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</si>
  <si>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</si>
  <si>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</si>
  <si>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</si>
  <si>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</si>
  <si>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</si>
  <si>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</si>
  <si>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</si>
  <si>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</si>
  <si>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</si>
  <si>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</si>
  <si>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</si>
  <si>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</si>
  <si>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</si>
  <si>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</si>
  <si>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</si>
  <si>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</si>
  <si>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</si>
  <si>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</si>
  <si>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</si>
  <si>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</si>
  <si>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</si>
  <si>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</si>
  <si>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</si>
  <si>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</si>
  <si>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</si>
  <si>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</si>
  <si>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</si>
  <si>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</si>
  <si>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</si>
  <si>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</si>
  <si>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</si>
  <si>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</si>
  <si>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</si>
  <si>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</si>
  <si>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</si>
  <si>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</si>
  <si>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</si>
  <si>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</si>
  <si>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</si>
  <si>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</si>
  <si>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</si>
  <si>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</si>
  <si>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</si>
  <si>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</si>
  <si>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</si>
  <si>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</si>
  <si>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</si>
  <si>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</si>
  <si>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</si>
  <si>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</si>
  <si>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</si>
  <si>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</si>
  <si>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</si>
  <si>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</si>
  <si>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</si>
  <si>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</si>
  <si>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</si>
  <si>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</si>
  <si>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</si>
  <si>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</si>
  <si>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</si>
  <si>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</si>
  <si>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</si>
  <si>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</si>
  <si>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</si>
  <si>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</si>
  <si>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</si>
  <si>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</si>
  <si>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</si>
  <si>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</si>
  <si>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</si>
  <si>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</si>
  <si>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</si>
  <si>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</si>
  <si>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</si>
  <si>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</si>
  <si>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</si>
  <si>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</si>
  <si>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</si>
  <si>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</si>
  <si>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</si>
  <si>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</si>
  <si>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</si>
  <si>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</si>
  <si>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</si>
  <si>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</si>
  <si>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</si>
  <si>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</si>
  <si>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</si>
  <si>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</si>
  <si>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</si>
  <si>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</si>
  <si>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</si>
  <si>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</si>
  <si>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</si>
  <si>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</si>
  <si>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</si>
  <si>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</si>
  <si>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</si>
  <si>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</si>
  <si>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</si>
  <si>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</si>
  <si>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</si>
  <si>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</si>
  <si>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</si>
  <si>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</si>
  <si>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</si>
  <si>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</si>
  <si>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</si>
  <si>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</si>
  <si>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</si>
  <si>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</si>
  <si>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</si>
  <si>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</si>
  <si>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</si>
  <si>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</si>
  <si>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</si>
  <si>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</si>
  <si>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</si>
  <si>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</si>
  <si>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</si>
  <si>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</si>
  <si>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</si>
  <si>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</si>
  <si>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</si>
  <si>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</si>
  <si>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</si>
  <si>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</si>
  <si>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</si>
  <si>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</si>
  <si>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</si>
  <si>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</si>
  <si>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</si>
  <si>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</si>
  <si>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</si>
  <si>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</si>
  <si>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</si>
  <si>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</si>
  <si>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</si>
  <si>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</si>
  <si>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</si>
  <si>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</si>
  <si>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</si>
  <si>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</si>
  <si>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</si>
  <si>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</si>
  <si>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</si>
  <si>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</si>
  <si>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</si>
  <si>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</si>
  <si>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</si>
  <si>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</si>
  <si>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</si>
  <si>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</si>
  <si>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</si>
  <si>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</si>
  <si>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</si>
  <si>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</si>
  <si>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</si>
  <si>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</si>
  <si>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</si>
  <si>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</si>
  <si>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</si>
  <si>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</si>
  <si>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</si>
  <si>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</si>
  <si>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</si>
  <si>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</si>
  <si>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</si>
  <si>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</si>
  <si>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</si>
  <si>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</si>
  <si>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</si>
  <si>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</si>
  <si>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</si>
  <si>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</si>
  <si>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</si>
  <si>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</si>
  <si>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</si>
  <si>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</si>
  <si>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</si>
  <si>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</si>
  <si>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</si>
  <si>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</si>
  <si>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</si>
  <si>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</si>
  <si>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</si>
  <si>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</si>
  <si>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</si>
  <si>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</si>
  <si>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</si>
  <si>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</si>
  <si>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</si>
  <si>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</si>
  <si>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</si>
  <si>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</si>
  <si>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</si>
  <si>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</si>
  <si>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</si>
  <si>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</si>
  <si>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</si>
  <si>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</si>
  <si>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</si>
  <si>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</si>
  <si>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</si>
  <si>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</si>
  <si>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</si>
  <si>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</si>
  <si>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</si>
  <si>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</si>
  <si>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</si>
  <si>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</si>
  <si>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</si>
  <si>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</si>
  <si>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</si>
  <si>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</si>
  <si>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</si>
  <si>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</si>
  <si>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</si>
  <si>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</si>
  <si>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</si>
  <si>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</si>
  <si>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</si>
  <si>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</si>
  <si>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</si>
  <si>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</si>
  <si>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</si>
  <si>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</si>
  <si>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</si>
  <si>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</si>
  <si>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</si>
  <si>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</si>
  <si>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</si>
  <si>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</si>
  <si>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</si>
  <si>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</si>
  <si>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</si>
  <si>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</si>
  <si>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</si>
  <si>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</si>
  <si>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</si>
  <si>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</si>
  <si>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</si>
  <si>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</si>
  <si>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</si>
  <si>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</si>
  <si>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</si>
  <si>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</si>
  <si>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</si>
  <si>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</si>
  <si>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</si>
  <si>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</si>
  <si>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</si>
  <si>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</si>
  <si>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</si>
  <si>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</si>
  <si>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</si>
  <si>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</si>
  <si>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</si>
  <si>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</si>
  <si>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</si>
  <si>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</si>
  <si>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</si>
  <si>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</si>
  <si>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</si>
  <si>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</si>
  <si>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</si>
  <si>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</si>
  <si>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</si>
  <si>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</si>
  <si>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</si>
  <si>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</si>
  <si>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</si>
  <si>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</si>
  <si>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</si>
  <si>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</si>
  <si>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</si>
  <si>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</si>
  <si>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</si>
  <si>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</si>
  <si>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</si>
  <si>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</si>
  <si>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</si>
  <si>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</si>
  <si>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</si>
  <si>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</si>
  <si>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</si>
  <si>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</si>
  <si>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</si>
  <si>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</si>
  <si>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</si>
  <si>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</si>
  <si>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</si>
  <si>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</si>
  <si>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</si>
  <si>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</si>
  <si>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</si>
  <si>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</si>
  <si>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</si>
  <si>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</si>
  <si>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</si>
  <si>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</si>
  <si>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</si>
  <si>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</si>
  <si>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</si>
  <si>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</si>
  <si>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</si>
  <si>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</si>
  <si>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</si>
  <si>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</si>
  <si>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</si>
  <si>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</si>
  <si>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</si>
  <si>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</si>
  <si>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</si>
  <si>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</si>
  <si>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</si>
  <si>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</si>
  <si>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</si>
  <si>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</si>
  <si>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</si>
  <si>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</si>
  <si>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</si>
  <si>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</si>
  <si>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</si>
  <si>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</si>
  <si>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</si>
  <si>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</si>
  <si>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</si>
  <si>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</si>
  <si>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</si>
  <si>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</si>
  <si>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</si>
  <si>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</si>
  <si>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</si>
  <si>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</si>
  <si>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</si>
  <si>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</si>
  <si>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</si>
  <si>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</si>
  <si>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</si>
  <si>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</si>
  <si>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</si>
  <si>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</si>
  <si>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</si>
  <si>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</si>
  <si>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</si>
  <si>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</si>
  <si>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</si>
  <si>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</si>
  <si>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</si>
  <si>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</si>
  <si>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</si>
  <si>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</si>
  <si>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</si>
  <si>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</si>
  <si>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</si>
  <si>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</si>
  <si>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</si>
  <si>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</si>
  <si>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</si>
  <si>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</si>
  <si>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</si>
  <si>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</si>
  <si>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</si>
  <si>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</si>
  <si>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</si>
  <si>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</si>
  <si>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</si>
  <si>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</si>
  <si>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</si>
  <si>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</si>
  <si>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</si>
  <si>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</si>
  <si>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</si>
  <si>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</si>
  <si>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</si>
  <si>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</si>
  <si>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</si>
  <si>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</si>
  <si>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</si>
  <si>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</si>
  <si>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</si>
  <si>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</si>
  <si>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</si>
  <si>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</si>
  <si>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</si>
  <si>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</si>
  <si>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</si>
  <si>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</si>
  <si>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</si>
  <si>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</si>
  <si>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</si>
  <si>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</si>
  <si>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</si>
  <si>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</si>
  <si>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</si>
  <si>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</si>
  <si>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</si>
  <si>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</si>
  <si>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</si>
  <si>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</si>
  <si>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</si>
  <si>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</si>
  <si>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</si>
  <si>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</si>
  <si>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</si>
  <si>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</si>
  <si>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</si>
  <si>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</si>
  <si>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</si>
  <si>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</si>
  <si>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</si>
  <si>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</si>
  <si>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</si>
  <si>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</si>
  <si>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</si>
  <si>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</si>
  <si>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</si>
  <si>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</si>
  <si>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</si>
  <si>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</si>
  <si>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</si>
  <si>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</si>
  <si>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</si>
  <si>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</si>
  <si>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</si>
  <si>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</si>
  <si>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</si>
  <si>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</si>
  <si>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</si>
  <si>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</si>
  <si>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</si>
  <si>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</si>
  <si>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</si>
  <si>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</si>
  <si>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</si>
  <si>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</si>
  <si>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</si>
  <si>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</si>
  <si>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</si>
  <si>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</si>
  <si>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</si>
  <si>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</si>
  <si>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</si>
  <si>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</si>
  <si>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</si>
  <si>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</si>
  <si>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</si>
  <si>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</si>
  <si>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</si>
  <si>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</si>
  <si>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</si>
  <si>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</si>
  <si>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</si>
  <si>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</si>
  <si>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</si>
  <si>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</si>
  <si>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</si>
  <si>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</si>
  <si>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</si>
  <si>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</si>
  <si>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</si>
  <si>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</si>
  <si>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</si>
  <si>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</si>
  <si>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</si>
  <si>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</si>
  <si>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</si>
  <si>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</si>
  <si>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</si>
  <si>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</si>
  <si>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</si>
  <si>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</si>
  <si>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</si>
  <si>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</si>
  <si>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</si>
  <si>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</si>
  <si>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</si>
  <si>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</si>
  <si>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</si>
  <si>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</si>
  <si>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</si>
  <si>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</si>
  <si>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</si>
  <si>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</si>
  <si>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</si>
  <si>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</si>
  <si>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</si>
  <si>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</si>
  <si>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</si>
  <si>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</si>
  <si>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</si>
  <si>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</si>
  <si>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</si>
  <si>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</si>
  <si>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</si>
  <si>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</si>
  <si>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</si>
  <si>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</si>
  <si>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</si>
  <si>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</si>
  <si>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</si>
  <si>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</si>
  <si>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</si>
  <si>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</si>
  <si>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</si>
  <si>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</si>
  <si>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</si>
  <si>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</si>
  <si>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</si>
  <si>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</si>
  <si>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</si>
  <si>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</si>
  <si>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</si>
  <si>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</si>
  <si>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</si>
  <si>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</si>
  <si>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</si>
  <si>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</si>
  <si>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</si>
  <si>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</si>
  <si>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</si>
  <si>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</si>
  <si>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</si>
  <si>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</si>
  <si>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</si>
  <si>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</si>
  <si>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</si>
  <si>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</si>
  <si>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</si>
  <si>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</si>
  <si>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</si>
  <si>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</si>
  <si>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</si>
  <si>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</si>
  <si>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</si>
  <si>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</si>
  <si>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</si>
  <si>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</si>
  <si>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</si>
  <si>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</si>
  <si>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</si>
  <si>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</si>
  <si>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</si>
  <si>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</si>
  <si>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</si>
  <si>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</si>
  <si>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</si>
  <si>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</si>
  <si>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</si>
  <si>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</si>
  <si>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</si>
  <si>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</si>
  <si>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</si>
  <si>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</si>
  <si>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</si>
  <si>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</si>
  <si>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</si>
  <si>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</si>
  <si>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</si>
  <si>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</si>
  <si>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</si>
  <si>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</si>
  <si>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</si>
  <si>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</si>
  <si>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</si>
  <si>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</si>
  <si>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</si>
  <si>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</si>
  <si>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</si>
  <si>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</si>
  <si>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</si>
  <si>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</si>
  <si>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</si>
  <si>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</si>
  <si>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</si>
  <si>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</si>
  <si>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</si>
  <si>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</si>
  <si>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</si>
  <si>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</si>
  <si>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</si>
  <si>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</si>
  <si>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</si>
  <si>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</si>
  <si>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</si>
  <si>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</si>
  <si>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</si>
  <si>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</si>
  <si>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</si>
  <si>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</si>
  <si>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</si>
  <si>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</si>
  <si>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</si>
  <si>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</si>
  <si>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</si>
  <si>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</si>
  <si>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</si>
  <si>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</si>
  <si>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</si>
  <si>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</si>
  <si>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</si>
  <si>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</si>
  <si>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</si>
  <si>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</si>
  <si>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</si>
  <si>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</si>
  <si>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</si>
  <si>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</si>
  <si>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</si>
  <si>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</si>
  <si>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</si>
  <si>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</si>
  <si>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</si>
  <si>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</si>
  <si>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</si>
  <si>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</si>
  <si>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</si>
  <si>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</si>
  <si>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</si>
  <si>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</si>
  <si>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</si>
  <si>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</si>
  <si>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</si>
  <si>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</si>
  <si>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</si>
  <si>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</si>
  <si>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</si>
  <si>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</si>
  <si>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</si>
  <si>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</si>
  <si>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</si>
  <si>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</si>
  <si>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</si>
  <si>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</si>
  <si>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</si>
  <si>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</si>
  <si>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</si>
  <si>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</si>
  <si>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</si>
  <si>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</si>
  <si>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</si>
  <si>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</si>
  <si>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</si>
  <si>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</si>
  <si>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</si>
  <si>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</si>
  <si>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</si>
  <si>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</si>
  <si>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</si>
  <si>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</si>
  <si>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</si>
  <si>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</si>
  <si>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</si>
  <si>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</si>
  <si>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</si>
  <si>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</si>
  <si>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</si>
  <si>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</si>
  <si>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</si>
  <si>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</si>
  <si>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</si>
  <si>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</si>
  <si>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</si>
  <si>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</si>
  <si>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</si>
  <si>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</si>
  <si>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</si>
  <si>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</si>
  <si>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</si>
  <si>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</si>
  <si>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</si>
  <si>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</si>
  <si>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</si>
  <si>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</si>
  <si>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</si>
  <si>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</si>
  <si>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</si>
  <si>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</si>
  <si>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</si>
  <si>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</si>
  <si>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</si>
  <si>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</si>
  <si>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</si>
  <si>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</si>
  <si>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</si>
  <si>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</si>
  <si>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</si>
  <si>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</si>
  <si>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</si>
  <si>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</si>
  <si>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</si>
  <si>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</si>
  <si>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</si>
  <si>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</si>
  <si>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</si>
  <si>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</si>
  <si>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</si>
  <si>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</si>
  <si>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</si>
  <si>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</si>
  <si>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</si>
  <si>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</si>
  <si>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</si>
  <si>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</si>
  <si>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</si>
  <si>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</si>
  <si>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</si>
  <si>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</si>
  <si>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</si>
  <si>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</si>
  <si>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</si>
  <si>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</si>
  <si>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</si>
  <si>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</si>
  <si>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</si>
  <si>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</si>
  <si>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</si>
  <si>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</si>
  <si>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</si>
  <si>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</si>
  <si>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</si>
  <si>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</si>
  <si>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</si>
  <si>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</si>
  <si>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</si>
  <si>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</si>
  <si>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</si>
  <si>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</si>
  <si>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</si>
  <si>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</si>
  <si>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</si>
  <si>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</si>
  <si>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</si>
  <si>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</si>
  <si>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</si>
  <si>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</si>
  <si>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</si>
  <si>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</si>
  <si>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</si>
  <si>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</si>
  <si>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</si>
  <si>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</si>
  <si>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</si>
  <si>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</si>
  <si>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</si>
  <si>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</si>
  <si>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</si>
  <si>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</si>
  <si>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</si>
  <si>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</si>
  <si>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</si>
  <si>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</si>
  <si>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</si>
  <si>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</si>
  <si>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</si>
  <si>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</si>
  <si>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</si>
  <si>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</si>
  <si>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</si>
  <si>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</si>
  <si>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</si>
  <si>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</si>
  <si>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</si>
  <si>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</si>
  <si>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</si>
  <si>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</si>
  <si>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</si>
  <si>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</si>
  <si>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</si>
  <si>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</si>
  <si>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</si>
  <si>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</si>
  <si>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</si>
  <si>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</si>
  <si>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</si>
  <si>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</si>
  <si>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</si>
  <si>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</si>
  <si>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</si>
  <si>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</si>
  <si>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</si>
  <si>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</si>
  <si>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</si>
  <si>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</si>
  <si>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</si>
  <si>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</si>
  <si>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</si>
  <si>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</si>
  <si>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</si>
  <si>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</si>
  <si>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</si>
  <si>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</si>
  <si>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</si>
  <si>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</si>
  <si>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</si>
  <si>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</si>
  <si>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</si>
  <si>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</si>
  <si>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</si>
  <si>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</si>
  <si>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</si>
  <si>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</si>
  <si>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</si>
  <si>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</si>
  <si>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</si>
  <si>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</si>
  <si>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</si>
  <si>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</si>
  <si>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</si>
  <si>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</si>
  <si>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</si>
  <si>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</si>
  <si>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</si>
  <si>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</si>
  <si>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</si>
  <si>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</si>
  <si>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</si>
  <si>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</si>
  <si>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</si>
  <si>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</si>
  <si>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</si>
  <si>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</si>
  <si>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</si>
  <si>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</si>
  <si>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</si>
  <si>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</si>
  <si>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</si>
  <si>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</si>
  <si>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</si>
  <si>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</si>
  <si>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</si>
  <si>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</si>
  <si>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</si>
  <si>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</si>
  <si>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</si>
  <si>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</si>
  <si>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</si>
  <si>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</si>
  <si>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</si>
  <si>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</si>
  <si>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</si>
  <si>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</si>
  <si>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</si>
  <si>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</si>
  <si>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</si>
  <si>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</si>
  <si>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</si>
  <si>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</si>
  <si>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</si>
  <si>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</si>
  <si>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</si>
  <si>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</si>
  <si>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</si>
  <si>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</si>
  <si>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</si>
  <si>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</si>
  <si>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</si>
  <si>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</si>
  <si>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</si>
  <si>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</si>
  <si>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</si>
  <si>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</si>
  <si>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</si>
  <si>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</si>
  <si>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</si>
  <si>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</si>
  <si>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</si>
  <si>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</si>
  <si>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</si>
  <si>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</si>
  <si>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</si>
  <si>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</si>
  <si>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</si>
  <si>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</si>
  <si>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</si>
  <si>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</si>
  <si>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</si>
  <si>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</si>
  <si>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</si>
  <si>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</si>
  <si>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</si>
  <si>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</si>
  <si>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</si>
  <si>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</si>
  <si>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</si>
  <si>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</si>
  <si>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</si>
  <si>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</si>
  <si>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</si>
  <si>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</si>
  <si>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</si>
  <si>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</si>
  <si>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</si>
  <si>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</si>
  <si>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</si>
  <si>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</si>
  <si>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</si>
  <si>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</si>
  <si>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</si>
  <si>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</si>
  <si>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</si>
  <si>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</si>
  <si>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</si>
  <si>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</si>
  <si>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</si>
  <si>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</si>
  <si>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</si>
  <si>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</si>
  <si>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</si>
  <si>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</si>
  <si>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</si>
  <si>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</si>
  <si>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</si>
  <si>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</si>
  <si>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</si>
  <si>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</si>
  <si>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</si>
  <si>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</si>
  <si>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</si>
  <si>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</si>
  <si>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</si>
  <si>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</si>
  <si>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</si>
  <si>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</si>
  <si>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</si>
  <si>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</si>
  <si>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</si>
  <si>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</si>
  <si>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</si>
  <si>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</si>
  <si>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</si>
  <si>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</si>
  <si>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</si>
  <si>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</si>
  <si>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</si>
  <si>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</si>
  <si>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</si>
  <si>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</si>
  <si>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</si>
  <si>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</si>
  <si>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</si>
  <si>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</si>
  <si>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</si>
  <si>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</si>
  <si>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</si>
  <si>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</si>
  <si>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</si>
  <si>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</si>
  <si>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</si>
  <si>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</si>
  <si>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</si>
  <si>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</si>
  <si>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</si>
  <si>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</si>
  <si>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</si>
  <si>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</si>
  <si>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</si>
  <si>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</si>
  <si>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</si>
  <si>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</si>
  <si>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</si>
  <si>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</si>
  <si>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</si>
  <si>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</si>
  <si>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</si>
  <si>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</si>
  <si>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</si>
  <si>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</si>
  <si>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</si>
  <si>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</si>
  <si>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</si>
  <si>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</si>
  <si>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</si>
  <si>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</si>
  <si>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</si>
  <si>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</si>
  <si>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</si>
  <si>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</si>
  <si>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</si>
  <si>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</si>
  <si>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</si>
  <si>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</si>
  <si>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</si>
  <si>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</si>
  <si>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</si>
  <si>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</si>
  <si>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</si>
  <si>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</si>
  <si>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</si>
  <si>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</si>
  <si>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</si>
  <si>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</si>
  <si>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</si>
  <si>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</si>
  <si>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</si>
  <si>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</si>
  <si>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</si>
  <si>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</si>
  <si>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</si>
  <si>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</si>
  <si>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</si>
  <si>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</si>
  <si>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</si>
  <si>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</si>
  <si>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</si>
  <si>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</si>
  <si>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</si>
  <si>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</si>
  <si>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</si>
  <si>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</si>
  <si>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</si>
  <si>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</si>
  <si>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</si>
  <si>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</si>
  <si>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</si>
  <si>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</si>
  <si>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</si>
  <si>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</si>
  <si>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</si>
  <si>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</si>
  <si>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</si>
  <si>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</si>
  <si>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</si>
  <si>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</si>
  <si>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</si>
  <si>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</si>
  <si>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</si>
  <si>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</si>
  <si>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</si>
  <si>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</si>
  <si>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</si>
  <si>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</si>
  <si>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</si>
  <si>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</si>
  <si>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</si>
  <si>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</si>
  <si>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</si>
  <si>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</si>
  <si>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</si>
  <si>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</si>
  <si>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</si>
  <si>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</si>
  <si>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</si>
  <si>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</si>
  <si>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</si>
  <si>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</si>
  <si>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</si>
  <si>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</si>
  <si>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</si>
  <si>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</si>
  <si>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</si>
  <si>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</si>
  <si>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</si>
  <si>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</si>
  <si>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</si>
  <si>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</si>
  <si>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</si>
  <si>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</si>
  <si>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</si>
  <si>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</si>
  <si>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</si>
  <si>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</si>
  <si>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</si>
  <si>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</si>
  <si>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</si>
  <si>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</si>
  <si>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</si>
  <si>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</si>
  <si>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</si>
  <si>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</si>
  <si>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</si>
  <si>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</si>
  <si>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</si>
  <si>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</si>
  <si>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</si>
  <si>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</si>
  <si>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</si>
  <si>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</si>
  <si>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</si>
  <si>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</si>
  <si>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</si>
  <si>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</si>
  <si>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</si>
  <si>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</si>
  <si>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</si>
  <si>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</si>
  <si>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</si>
  <si>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</si>
  <si>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</si>
  <si>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</si>
  <si>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</si>
  <si>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</si>
  <si>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</si>
  <si>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</si>
  <si>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</si>
  <si>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</si>
  <si>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</si>
  <si>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</si>
  <si>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</si>
  <si>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</si>
  <si>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</si>
  <si>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</si>
  <si>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</si>
  <si>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</si>
  <si>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</si>
  <si>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</si>
  <si>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</si>
  <si>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</si>
  <si>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</si>
  <si>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</si>
  <si>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</si>
  <si>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</si>
  <si>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</si>
  <si>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</si>
  <si>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</si>
  <si>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</si>
  <si>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</si>
  <si>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</si>
  <si>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</si>
  <si>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</si>
  <si>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</si>
  <si>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</si>
  <si>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</si>
  <si>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</si>
  <si>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</si>
  <si>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</si>
  <si>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</si>
  <si>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</si>
  <si>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</si>
  <si>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</si>
  <si>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</si>
  <si>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</si>
  <si>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</si>
  <si>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</si>
  <si>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</si>
  <si>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</si>
  <si>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</si>
  <si>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</si>
  <si>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</si>
  <si>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</si>
  <si>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</si>
  <si>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</si>
  <si>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</si>
  <si>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</si>
  <si>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</si>
  <si>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</si>
  <si>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</si>
  <si>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</si>
  <si>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</si>
  <si>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</si>
  <si>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</si>
  <si>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</si>
  <si>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</si>
  <si>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</si>
  <si>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</si>
  <si>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</si>
  <si>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</si>
  <si>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</si>
  <si>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</si>
  <si>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</si>
  <si>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</si>
  <si>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</si>
  <si>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</si>
  <si>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</si>
  <si>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</si>
  <si>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</si>
  <si>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</si>
  <si>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</si>
  <si>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</si>
  <si>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</si>
  <si>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</si>
  <si>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</si>
  <si>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</si>
  <si>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</si>
  <si>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</si>
  <si>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</si>
  <si>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</si>
  <si>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</si>
  <si>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</si>
  <si>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</si>
  <si>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</si>
  <si>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</si>
  <si>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</si>
  <si>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</si>
  <si>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</si>
  <si>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</si>
  <si>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</si>
  <si>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</si>
  <si>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</si>
  <si>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</si>
  <si>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</si>
  <si>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</si>
  <si>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</si>
  <si>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</si>
  <si>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</si>
  <si>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</si>
  <si>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</si>
  <si>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</si>
  <si>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</si>
  <si>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</si>
  <si>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</si>
  <si>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</si>
  <si>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</si>
  <si>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</si>
  <si>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</si>
  <si>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</si>
  <si>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</si>
  <si>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</si>
  <si>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</si>
  <si>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</si>
  <si>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</si>
  <si>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</si>
  <si>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</si>
  <si>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</si>
  <si>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</si>
  <si>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</si>
  <si>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</si>
  <si>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</si>
  <si>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</si>
  <si>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</si>
  <si>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</si>
  <si>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</si>
  <si>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</si>
  <si>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</si>
  <si>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</si>
  <si>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</si>
  <si>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</si>
  <si>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</si>
  <si>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</si>
  <si>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</si>
  <si>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</si>
  <si>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</si>
  <si>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</si>
  <si>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</si>
  <si>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</si>
  <si>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</si>
  <si>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</si>
  <si>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</si>
  <si>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</si>
  <si>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</si>
  <si>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</si>
  <si>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</si>
  <si>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</si>
  <si>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</si>
  <si>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</si>
  <si>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</si>
  <si>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</si>
  <si>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</si>
  <si>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</si>
  <si>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</si>
  <si>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</si>
  <si>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</si>
  <si>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</si>
  <si>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</si>
  <si>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</si>
  <si>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</si>
  <si>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</si>
  <si>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</si>
  <si>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</si>
  <si>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</si>
  <si>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</si>
  <si>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</si>
  <si>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</si>
  <si>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</si>
  <si>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</si>
  <si>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</si>
  <si>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</si>
  <si>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</si>
  <si>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</si>
  <si>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</si>
  <si>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</si>
  <si>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</si>
  <si>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</si>
  <si>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</si>
  <si>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</si>
  <si>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</si>
  <si>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</si>
  <si>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</si>
  <si>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</si>
  <si>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</si>
  <si>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</si>
  <si>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</si>
  <si>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</si>
  <si>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</si>
  <si>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</si>
  <si>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</si>
  <si>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</si>
  <si>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</si>
  <si>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</si>
  <si>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</si>
  <si>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</si>
  <si>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</si>
  <si>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</si>
  <si>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</si>
  <si>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</si>
  <si>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</si>
  <si>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</si>
  <si>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</si>
  <si>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</si>
  <si>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</si>
  <si>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</si>
  <si>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</si>
  <si>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</si>
  <si>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</si>
  <si>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</si>
  <si>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</si>
  <si>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</si>
  <si>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</si>
  <si>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</si>
  <si>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</si>
  <si>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</si>
  <si>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</si>
  <si>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</si>
  <si>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</si>
  <si>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</si>
  <si>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</si>
  <si>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</si>
  <si>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</si>
  <si>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</si>
  <si>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</si>
  <si>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</si>
  <si>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</si>
  <si>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</si>
  <si>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</si>
  <si>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</si>
  <si>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</si>
  <si>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</si>
  <si>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</si>
  <si>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</si>
  <si>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</si>
  <si>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</si>
  <si>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</si>
  <si>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</si>
  <si>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</si>
  <si>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</si>
  <si>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</si>
  <si>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</si>
  <si>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</si>
  <si>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</si>
  <si>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</si>
  <si>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</si>
  <si>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</si>
  <si>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</si>
  <si>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</si>
  <si>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</si>
  <si>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</si>
  <si>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</si>
  <si>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</si>
  <si>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</si>
  <si>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</si>
  <si>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</si>
  <si>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</si>
  <si>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</si>
  <si>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</si>
  <si>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</si>
  <si>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</si>
  <si>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</si>
  <si>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</si>
  <si>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</si>
  <si>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</si>
  <si>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</si>
  <si>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</si>
  <si>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</si>
  <si>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</si>
  <si>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</si>
  <si>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</si>
  <si>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</si>
  <si>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</si>
  <si>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</si>
  <si>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</si>
  <si>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</si>
  <si>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</si>
  <si>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</si>
  <si>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</si>
  <si>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</si>
  <si>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</si>
  <si>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</si>
  <si>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</si>
  <si>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</si>
  <si>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</si>
  <si>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</si>
  <si>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</si>
  <si>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</si>
  <si>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</si>
  <si>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</si>
  <si>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</si>
  <si>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</si>
  <si>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</si>
  <si>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</si>
  <si>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</si>
  <si>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</si>
  <si>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</si>
  <si>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</si>
  <si>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</si>
  <si>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</si>
  <si>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</si>
  <si>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</si>
  <si>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</si>
  <si>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</si>
  <si>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</si>
  <si>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</si>
  <si>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</si>
  <si>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</si>
  <si>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</si>
  <si>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</si>
  <si>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</si>
  <si>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</si>
  <si>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</si>
  <si>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</si>
  <si>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</si>
  <si>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</si>
  <si>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</si>
  <si>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</si>
  <si>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</si>
  <si>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</si>
  <si>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</si>
  <si>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</si>
  <si>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</si>
  <si>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</si>
  <si>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</si>
  <si>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</si>
  <si>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</si>
  <si>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</si>
  <si>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</si>
  <si>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</si>
  <si>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</si>
  <si>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</si>
  <si>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</si>
  <si>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</si>
  <si>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</si>
  <si>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</si>
  <si>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</si>
  <si>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</si>
  <si>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</si>
  <si>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</si>
  <si>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</si>
  <si>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</si>
  <si>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</si>
  <si>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</si>
  <si>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</si>
  <si>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</si>
  <si>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</si>
  <si>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</si>
  <si>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</si>
  <si>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</si>
  <si>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</si>
  <si>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</si>
  <si>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</si>
  <si>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</si>
  <si>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</si>
  <si>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</si>
  <si>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</si>
  <si>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</si>
  <si>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</si>
  <si>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</si>
  <si>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</si>
  <si>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</si>
  <si>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</si>
  <si>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</si>
  <si>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</si>
  <si>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</si>
  <si>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</si>
  <si>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</si>
  <si>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</si>
  <si>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</si>
  <si>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</si>
  <si>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</si>
  <si>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</si>
  <si>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</si>
  <si>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</si>
  <si>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</si>
  <si>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</si>
  <si>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</si>
  <si>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</si>
  <si>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</si>
  <si>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</si>
  <si>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</si>
  <si>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</si>
  <si>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</si>
  <si>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</si>
  <si>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</si>
  <si>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</si>
  <si>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</si>
  <si>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</si>
  <si>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</si>
  <si>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</si>
  <si>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</si>
  <si>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</si>
  <si>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</si>
  <si>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</si>
  <si>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</si>
  <si>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</si>
  <si>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</si>
  <si>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</si>
  <si>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</si>
  <si>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</si>
  <si>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</si>
  <si>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</si>
  <si>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</si>
  <si>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</si>
  <si>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</si>
  <si>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</si>
  <si>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</si>
  <si>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</si>
  <si>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</si>
  <si>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</si>
  <si>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</si>
  <si>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</si>
  <si>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</si>
  <si>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</si>
  <si>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</si>
  <si>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</si>
  <si>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</si>
  <si>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</si>
  <si>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</si>
  <si>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</si>
  <si>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</si>
  <si>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</si>
  <si>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</si>
  <si>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</si>
  <si>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</si>
  <si>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</si>
  <si>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</si>
  <si>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</si>
  <si>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</si>
  <si>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</si>
  <si>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</si>
  <si>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</si>
  <si>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</si>
  <si>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</si>
  <si>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</si>
  <si>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</si>
  <si>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</si>
  <si>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</si>
  <si>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</si>
  <si>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</si>
  <si>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</si>
  <si>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</si>
  <si>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</si>
  <si>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</si>
  <si>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</si>
  <si>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</si>
  <si>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</si>
  <si>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</si>
  <si>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</si>
  <si>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</si>
  <si>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</si>
  <si>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</si>
  <si>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</si>
  <si>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</si>
  <si>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</si>
  <si>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</si>
  <si>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</si>
  <si>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</si>
  <si>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</si>
  <si>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</si>
  <si>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</si>
  <si>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</si>
  <si>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</si>
  <si>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</si>
  <si>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</si>
  <si>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</si>
  <si>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</si>
  <si>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</si>
  <si>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</si>
  <si>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</si>
  <si>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</si>
  <si>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</si>
  <si>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</si>
  <si>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</si>
  <si>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</si>
  <si>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</si>
  <si>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</si>
  <si>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</si>
  <si>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</si>
  <si>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</si>
  <si>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</si>
  <si>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</si>
  <si>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</si>
  <si>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</si>
  <si>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</si>
  <si>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</si>
  <si>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</si>
  <si>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</si>
  <si>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</si>
  <si>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</si>
  <si>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</si>
  <si>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</si>
  <si>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</si>
  <si>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</si>
  <si>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</si>
  <si>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</si>
  <si>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</si>
  <si>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</si>
  <si>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</si>
  <si>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</si>
  <si>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</si>
  <si>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</si>
  <si>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</si>
  <si>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</si>
  <si>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</si>
  <si>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</si>
  <si>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</si>
  <si>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</si>
  <si>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</si>
  <si>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</si>
  <si>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</si>
  <si>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</si>
  <si>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</si>
  <si>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</si>
  <si>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</si>
  <si>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</si>
  <si>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</si>
  <si>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</si>
  <si>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</si>
  <si>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</si>
  <si>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</si>
  <si>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</si>
  <si>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</si>
  <si>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</si>
  <si>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</si>
  <si>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</si>
  <si>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</si>
  <si>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</si>
  <si>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</si>
  <si>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</si>
  <si>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</si>
  <si>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</si>
  <si>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</si>
  <si>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</si>
  <si>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</si>
  <si>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</si>
  <si>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</si>
  <si>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</si>
  <si>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</si>
  <si>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</si>
  <si>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</si>
  <si>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</si>
  <si>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</si>
  <si>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</si>
  <si>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</si>
  <si>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</si>
  <si>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</si>
  <si>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</si>
  <si>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</si>
  <si>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</si>
  <si>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</si>
  <si>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</si>
  <si>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</si>
  <si>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</si>
  <si>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</si>
  <si>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</si>
  <si>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</si>
  <si>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</si>
  <si>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</si>
  <si>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</si>
  <si>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</si>
  <si>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</si>
  <si>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</si>
  <si>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</si>
  <si>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</si>
  <si>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</si>
  <si>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</si>
  <si>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</si>
  <si>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</si>
  <si>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</si>
  <si>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</si>
  <si>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</si>
  <si>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</si>
  <si>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</si>
  <si>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</si>
  <si>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</si>
  <si>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</si>
  <si>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</si>
  <si>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</si>
  <si>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</si>
  <si>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</si>
  <si>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</si>
  <si>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</si>
  <si>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</si>
  <si>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</si>
  <si>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</si>
  <si>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</si>
  <si>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</si>
  <si>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</si>
  <si>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</si>
  <si>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</si>
  <si>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</si>
  <si>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</si>
  <si>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</si>
  <si>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</si>
  <si>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</si>
  <si>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</si>
  <si>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</si>
  <si>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</si>
  <si>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</si>
  <si>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</si>
  <si>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</si>
  <si>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</si>
  <si>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</si>
  <si>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</si>
  <si>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</si>
  <si>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</si>
  <si>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</si>
  <si>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</si>
  <si>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</si>
  <si>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</si>
  <si>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</si>
  <si>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</si>
  <si>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</si>
  <si>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</si>
  <si>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</si>
  <si>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</si>
  <si>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</si>
  <si>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</si>
  <si>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</si>
  <si>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</si>
  <si>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</si>
  <si>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</si>
  <si>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</si>
  <si>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</si>
  <si>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</si>
  <si>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</si>
  <si>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</si>
  <si>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</si>
  <si>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</si>
  <si>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</si>
  <si>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</si>
  <si>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</si>
  <si>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</si>
  <si>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</si>
  <si>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</si>
  <si>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</si>
  <si>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</si>
  <si>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</si>
  <si>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</si>
  <si>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</si>
  <si>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</si>
  <si>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</si>
  <si>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</si>
  <si>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</si>
  <si>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</si>
  <si>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</si>
  <si>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</si>
  <si>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</si>
  <si>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</si>
  <si>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</si>
  <si>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</si>
  <si>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</si>
  <si>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</si>
  <si>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</si>
  <si>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</si>
  <si>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</si>
  <si>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</si>
  <si>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</si>
  <si>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</si>
  <si>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</si>
  <si>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</si>
  <si>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</si>
  <si>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</si>
  <si>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</si>
  <si>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</si>
  <si>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</si>
  <si>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</si>
  <si>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</si>
  <si>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</si>
  <si>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</si>
  <si>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</si>
  <si>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</si>
  <si>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</si>
  <si>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</si>
  <si>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</si>
  <si>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</si>
  <si>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</si>
  <si>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</si>
  <si>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</si>
  <si>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</si>
  <si>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</si>
  <si>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</si>
  <si>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</si>
  <si>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</si>
  <si>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</si>
  <si>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</si>
  <si>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</si>
  <si>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</si>
  <si>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</si>
  <si>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</si>
  <si>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</si>
  <si>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</si>
  <si>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</si>
  <si>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</si>
  <si>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</si>
  <si>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</si>
  <si>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</si>
  <si>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</si>
  <si>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</si>
  <si>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</si>
  <si>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</si>
  <si>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</si>
  <si>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</si>
  <si>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</si>
  <si>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</si>
  <si>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</si>
  <si>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</si>
  <si>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</si>
  <si>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</si>
  <si>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</si>
  <si>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</si>
  <si>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</si>
  <si>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</si>
  <si>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</si>
  <si>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</si>
  <si>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</si>
  <si>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</si>
  <si>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</si>
  <si>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</si>
  <si>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</si>
  <si>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</si>
  <si>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</si>
  <si>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</si>
  <si>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</si>
  <si>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</si>
  <si>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</si>
  <si>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</si>
  <si>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</si>
  <si>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</si>
  <si>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</si>
  <si>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</si>
  <si>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</si>
  <si>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</si>
  <si>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</si>
  <si>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</si>
  <si>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</si>
  <si>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</si>
  <si>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</si>
  <si>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</si>
  <si>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</si>
  <si>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</si>
  <si>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</si>
  <si>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</si>
  <si>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</si>
  <si>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</si>
  <si>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</si>
  <si>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</si>
  <si>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</si>
  <si>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</si>
  <si>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</si>
  <si>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</si>
  <si>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</si>
  <si>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</si>
  <si>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</si>
  <si>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</si>
  <si>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</si>
  <si>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</si>
  <si>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</si>
  <si>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</si>
  <si>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</si>
  <si>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</si>
  <si>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</si>
  <si>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</si>
  <si>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</si>
  <si>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</si>
  <si>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</si>
  <si>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</si>
  <si>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</si>
  <si>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</si>
  <si>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</si>
  <si>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</si>
  <si>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</si>
  <si>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</si>
  <si>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</si>
  <si>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</si>
  <si>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</si>
  <si>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</si>
  <si>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</si>
  <si>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</si>
  <si>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</si>
  <si>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</si>
  <si>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</si>
  <si>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</si>
  <si>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</si>
  <si>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</si>
  <si>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</si>
  <si>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</si>
  <si>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</si>
  <si>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</si>
  <si>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</si>
  <si>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</si>
  <si>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</si>
  <si>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</si>
  <si>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</si>
  <si>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</si>
  <si>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</si>
  <si>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</si>
  <si>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</si>
  <si>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</si>
  <si>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</si>
  <si>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</si>
  <si>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</si>
  <si>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</si>
  <si>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</si>
  <si>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</si>
  <si>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</si>
  <si>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</si>
  <si>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</si>
  <si>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</si>
  <si>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</si>
  <si>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</si>
  <si>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</si>
  <si>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</si>
  <si>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</si>
  <si>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</si>
  <si>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</si>
  <si>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</si>
  <si>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</si>
  <si>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</si>
  <si>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</si>
  <si>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</si>
  <si>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</si>
  <si>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</si>
  <si>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</si>
  <si>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</si>
  <si>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</si>
  <si>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</si>
  <si>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</si>
  <si>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</si>
  <si>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</si>
  <si>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</si>
  <si>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</si>
  <si>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</si>
  <si>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</si>
  <si>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</si>
  <si>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</si>
  <si>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</si>
  <si>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</si>
  <si>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</si>
  <si>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</si>
  <si>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</si>
  <si>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</si>
  <si>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</si>
  <si>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</si>
  <si>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</si>
  <si>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</si>
  <si>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</si>
  <si>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</si>
  <si>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</si>
  <si>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</si>
  <si>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</si>
  <si>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</si>
  <si>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</si>
  <si>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</si>
  <si>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</si>
  <si>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</si>
  <si>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</si>
  <si>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</si>
  <si>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</si>
  <si>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</si>
  <si>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</si>
  <si>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</si>
  <si>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</si>
  <si>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</si>
  <si>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</si>
  <si>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</si>
  <si>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</si>
  <si>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</si>
  <si>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</si>
  <si>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</si>
  <si>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</si>
  <si>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</si>
  <si>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</si>
  <si>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</si>
  <si>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</si>
  <si>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</si>
  <si>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</si>
  <si>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</si>
  <si>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</si>
  <si>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</si>
  <si>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</si>
  <si>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</si>
  <si>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</si>
  <si>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</si>
  <si>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</si>
  <si>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</si>
  <si>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</si>
  <si>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</si>
  <si>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</si>
  <si>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</si>
  <si>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</si>
  <si>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</si>
  <si>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</si>
  <si>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</si>
  <si>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</si>
  <si>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</si>
  <si>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</si>
  <si>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</si>
  <si>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</si>
  <si>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</si>
  <si>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</si>
  <si>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</si>
  <si>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</si>
  <si>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</si>
  <si>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</si>
  <si>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</si>
  <si>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</si>
  <si>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</si>
  <si>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</si>
  <si>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</si>
  <si>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</si>
  <si>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</si>
  <si>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</si>
  <si>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</si>
  <si>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</si>
  <si>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</si>
  <si>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</si>
  <si>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</si>
  <si>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</si>
  <si>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</si>
  <si>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</si>
  <si>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</si>
  <si>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</si>
  <si>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</si>
  <si>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</si>
  <si>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</si>
  <si>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</si>
  <si>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</si>
  <si>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</si>
  <si>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</si>
  <si>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</si>
  <si>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</si>
  <si>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</si>
  <si>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</si>
  <si>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</si>
  <si>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</si>
  <si>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</si>
  <si>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</si>
  <si>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</si>
  <si>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</si>
  <si>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</si>
  <si>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</si>
  <si>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</si>
  <si>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</si>
  <si>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</si>
  <si>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</si>
  <si>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</si>
  <si>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</si>
  <si>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</si>
  <si>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</si>
  <si>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</si>
  <si>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</si>
  <si>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</si>
  <si>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</si>
  <si>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</si>
  <si>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</si>
  <si>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</si>
  <si>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</si>
  <si>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</si>
  <si>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</si>
  <si>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</si>
  <si>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</si>
  <si>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</si>
  <si>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</si>
  <si>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</si>
  <si>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</si>
  <si>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</si>
  <si>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</si>
  <si>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</si>
  <si>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</si>
  <si>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</si>
  <si>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</si>
  <si>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</si>
  <si>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</si>
  <si>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</si>
  <si>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</si>
  <si>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</si>
  <si>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</si>
  <si>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</si>
  <si>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</si>
  <si>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</si>
  <si>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</si>
  <si>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</si>
  <si>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</si>
  <si>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</si>
  <si>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</si>
  <si>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</si>
  <si>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</si>
  <si>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</si>
  <si>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</si>
  <si>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</si>
  <si>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</si>
  <si>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</si>
  <si>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</si>
  <si>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</si>
  <si>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</si>
  <si>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</si>
  <si>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</si>
  <si>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</si>
  <si>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</si>
  <si>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</si>
  <si>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</si>
  <si>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</si>
  <si>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</si>
  <si>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</si>
  <si>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</si>
  <si>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</si>
  <si>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</si>
  <si>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</si>
  <si>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</si>
  <si>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</si>
  <si>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</si>
  <si>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</si>
  <si>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</si>
  <si>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</si>
  <si>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</si>
  <si>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</si>
  <si>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</si>
  <si>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</si>
  <si>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</si>
  <si>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</si>
  <si>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</si>
  <si>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</si>
  <si>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</si>
  <si>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</si>
  <si>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</si>
  <si>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</si>
  <si>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</si>
  <si>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</si>
  <si>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</si>
  <si>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</si>
  <si>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</si>
  <si>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</si>
  <si>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</si>
  <si>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</si>
  <si>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</si>
  <si>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</si>
  <si>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</si>
  <si>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</si>
  <si>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</si>
  <si>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</si>
  <si>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</si>
  <si>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</si>
  <si>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</si>
  <si>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</si>
  <si>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</si>
  <si>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</si>
  <si>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</si>
  <si>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</si>
  <si>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</si>
  <si>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</si>
  <si>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</si>
  <si>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</si>
  <si>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</si>
  <si>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</si>
  <si>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</si>
  <si>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</si>
  <si>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</si>
  <si>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</si>
  <si>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</si>
  <si>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</si>
  <si>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</si>
  <si>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</si>
  <si>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</si>
  <si>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</si>
  <si>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</si>
  <si>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</si>
  <si>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</si>
  <si>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</si>
  <si>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</si>
  <si>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</si>
  <si>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</si>
  <si>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</si>
  <si>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</si>
  <si>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</si>
  <si>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</si>
  <si>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</si>
  <si>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</si>
  <si>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</si>
  <si>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</si>
  <si>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</si>
  <si>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</si>
  <si>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</si>
  <si>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</si>
  <si>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</si>
  <si>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</si>
  <si>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</si>
  <si>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</si>
  <si>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</si>
  <si>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</si>
  <si>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</si>
  <si>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</si>
  <si>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</si>
  <si>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</si>
  <si>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</si>
  <si>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</si>
  <si>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</si>
  <si>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</si>
  <si>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</si>
  <si>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</si>
  <si>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</si>
  <si>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</si>
  <si>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</si>
  <si>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</si>
  <si>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</si>
  <si>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</si>
  <si>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</si>
  <si>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</si>
  <si>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</si>
  <si>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</si>
  <si>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</si>
  <si>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</si>
  <si>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</si>
  <si>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</si>
  <si>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</si>
  <si>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</si>
  <si>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</si>
  <si>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</si>
  <si>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</si>
  <si>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</si>
  <si>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</si>
  <si>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</si>
  <si>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</si>
  <si>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</si>
  <si>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</si>
  <si>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</si>
  <si>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</si>
  <si>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</si>
  <si>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</si>
  <si>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</si>
  <si>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</si>
  <si>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</si>
  <si>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</si>
  <si>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</si>
  <si>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</si>
  <si>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</si>
  <si>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</si>
  <si>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</si>
  <si>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</si>
  <si>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</si>
  <si>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</si>
  <si>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</si>
  <si>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</si>
  <si>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</si>
  <si>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</si>
  <si>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</si>
  <si>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</si>
  <si>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</si>
  <si>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</si>
  <si>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</si>
  <si>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</si>
  <si>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</si>
  <si>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</si>
  <si>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</si>
  <si>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</si>
  <si>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</si>
  <si>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</si>
  <si>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</si>
  <si>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</si>
  <si>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</si>
  <si>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</si>
  <si>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</si>
  <si>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</si>
  <si>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</si>
  <si>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</si>
  <si>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</si>
  <si>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</si>
  <si>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</si>
  <si>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</si>
  <si>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</si>
  <si>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</si>
  <si>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</si>
  <si>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</si>
  <si>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</si>
  <si>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</si>
  <si>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</si>
  <si>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</si>
  <si>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</si>
  <si>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</si>
  <si>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</si>
  <si>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</si>
  <si>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</si>
  <si>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</si>
  <si>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</si>
  <si>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</si>
  <si>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</si>
  <si>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</si>
  <si>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</si>
  <si>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</si>
  <si>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</si>
  <si>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</si>
  <si>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</si>
  <si>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</si>
  <si>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</si>
  <si>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</si>
  <si>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</si>
  <si>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</si>
  <si>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</si>
  <si>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</si>
  <si>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</si>
  <si>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</si>
  <si>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</si>
  <si>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</si>
  <si>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</si>
  <si>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</si>
  <si>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</si>
  <si>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</si>
  <si>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</si>
  <si>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</si>
  <si>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</si>
  <si>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</si>
  <si>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</si>
  <si>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</si>
  <si>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</si>
  <si>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</si>
  <si>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</si>
  <si>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</si>
  <si>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</si>
  <si>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</si>
  <si>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</si>
  <si>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</si>
  <si>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</si>
  <si>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</si>
  <si>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</si>
  <si>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</si>
  <si>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</si>
  <si>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</si>
  <si>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</si>
  <si>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</si>
  <si>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</si>
  <si>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</si>
  <si>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</si>
  <si>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</si>
  <si>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</si>
  <si>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</si>
  <si>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</si>
  <si>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</si>
  <si>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</si>
  <si>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</si>
  <si>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</si>
  <si>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</si>
  <si>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</si>
  <si>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</si>
  <si>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</si>
  <si>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</si>
  <si>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</si>
  <si>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</si>
  <si>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</si>
  <si>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</si>
  <si>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</si>
  <si>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</si>
  <si>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</si>
  <si>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</si>
  <si>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</si>
  <si>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</si>
  <si>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</si>
  <si>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</si>
  <si>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</si>
  <si>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</si>
  <si>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</si>
  <si>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</si>
  <si>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</si>
  <si>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</si>
  <si>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</si>
  <si>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</si>
  <si>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</si>
  <si>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</si>
  <si>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</si>
  <si>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</si>
  <si>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</si>
  <si>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</si>
  <si>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</si>
  <si>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</si>
  <si>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</si>
  <si>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</si>
  <si>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</si>
  <si>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</si>
  <si>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</si>
  <si>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</si>
  <si>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</si>
  <si>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</si>
  <si>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</si>
  <si>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</si>
  <si>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</si>
  <si>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</si>
  <si>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</si>
  <si>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</si>
  <si>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</si>
  <si>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</si>
  <si>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</si>
  <si>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</si>
  <si>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</si>
  <si>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</si>
  <si>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</si>
  <si>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</si>
  <si>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</si>
  <si>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</si>
  <si>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</si>
  <si>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</si>
  <si>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</si>
  <si>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</si>
  <si>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</si>
  <si>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</si>
  <si>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</si>
  <si>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</si>
  <si>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</si>
  <si>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</si>
  <si>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</si>
  <si>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</si>
  <si>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</si>
  <si>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</si>
  <si>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</si>
  <si>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</si>
  <si>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</si>
  <si>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</si>
  <si>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</si>
  <si>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</si>
  <si>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</si>
  <si>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</si>
  <si>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</si>
  <si>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</si>
  <si>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</si>
  <si>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</si>
  <si>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</si>
  <si>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</si>
  <si>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</si>
  <si>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</si>
  <si>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</si>
  <si>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</si>
  <si>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</si>
  <si>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</si>
  <si>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</si>
  <si>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</si>
  <si>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</si>
  <si>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</si>
  <si>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</si>
  <si>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</si>
  <si>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</si>
  <si>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</si>
  <si>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</si>
  <si>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</si>
  <si>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</si>
  <si>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</si>
  <si>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</si>
  <si>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</si>
  <si>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</si>
  <si>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</si>
  <si>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</si>
  <si>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</si>
  <si>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</si>
  <si>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</si>
  <si>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</si>
  <si>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</si>
  <si>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</si>
  <si>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</si>
  <si>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</si>
  <si>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</si>
  <si>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</si>
  <si>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</si>
  <si>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</si>
  <si>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</si>
  <si>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</si>
  <si>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</si>
  <si>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</si>
  <si>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</si>
  <si>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</si>
  <si>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</si>
  <si>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</si>
  <si>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</si>
  <si>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</si>
  <si>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</si>
  <si>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</si>
  <si>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</si>
  <si>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</si>
  <si>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</si>
  <si>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</si>
  <si>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</si>
  <si>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</si>
  <si>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</si>
  <si>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</si>
  <si>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</si>
  <si>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</si>
  <si>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</si>
  <si>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</si>
  <si>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</si>
  <si>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</si>
  <si>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</si>
  <si>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</si>
  <si>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</si>
  <si>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</si>
  <si>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</si>
  <si>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</si>
  <si>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</si>
  <si>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</si>
  <si>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</si>
  <si>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</si>
  <si>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</si>
  <si>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</si>
  <si>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</si>
  <si>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</si>
  <si>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</si>
  <si>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</si>
  <si>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</si>
  <si>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</si>
  <si>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</si>
  <si>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</si>
  <si>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</si>
  <si>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</si>
  <si>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</si>
  <si>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</si>
  <si>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</si>
  <si>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</si>
  <si>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</si>
  <si>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</si>
  <si>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</si>
  <si>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</si>
  <si>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</si>
  <si>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</si>
  <si>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</si>
  <si>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</si>
  <si>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</si>
  <si>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</si>
  <si>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</si>
  <si>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</si>
  <si>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</si>
  <si>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</si>
  <si>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</si>
  <si>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</si>
  <si>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</si>
  <si>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</si>
  <si>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</si>
  <si>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</si>
  <si>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</si>
  <si>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</si>
  <si>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</si>
  <si>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</si>
  <si>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</si>
  <si>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</si>
  <si>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</si>
  <si>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</si>
  <si>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</si>
  <si>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</si>
  <si>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</si>
  <si>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</si>
  <si>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</si>
  <si>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</si>
  <si>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</si>
  <si>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</si>
  <si>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</si>
  <si>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</si>
  <si>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</si>
  <si>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</si>
  <si>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</si>
  <si>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</si>
  <si>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</si>
  <si>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</si>
  <si>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</si>
  <si>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</si>
  <si>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</si>
  <si>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</si>
  <si>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</si>
  <si>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</si>
  <si>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</si>
  <si>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</si>
  <si>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</si>
  <si>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</si>
  <si>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</si>
  <si>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</si>
  <si>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</si>
  <si>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</si>
  <si>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</si>
  <si>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</si>
  <si>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</si>
  <si>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</si>
  <si>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</si>
  <si>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</si>
  <si>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</si>
  <si>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</si>
  <si>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</si>
  <si>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</si>
  <si>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</si>
  <si>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</si>
  <si>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</si>
  <si>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</si>
  <si>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</si>
  <si>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</si>
  <si>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</si>
  <si>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</si>
  <si>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</si>
  <si>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</si>
  <si>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</si>
  <si>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</si>
  <si>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</si>
  <si>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</si>
  <si>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</si>
  <si>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</si>
  <si>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</si>
  <si>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</si>
  <si>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</si>
  <si>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</si>
  <si>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</si>
  <si>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</si>
  <si>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</si>
  <si>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</si>
  <si>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</si>
  <si>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</si>
  <si>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</si>
  <si>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</si>
  <si>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</si>
  <si>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</si>
  <si>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</si>
  <si>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</si>
  <si>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</si>
  <si>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</si>
  <si>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</si>
  <si>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</si>
  <si>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</si>
  <si>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</si>
  <si>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</si>
  <si>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</si>
  <si>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</si>
  <si>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</si>
  <si>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</si>
  <si>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</si>
  <si>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</si>
  <si>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</si>
  <si>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</si>
  <si>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</si>
  <si>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</si>
  <si>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</si>
  <si>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</si>
  <si>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</si>
  <si>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</si>
  <si>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</si>
  <si>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</si>
  <si>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</si>
  <si>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</si>
  <si>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</si>
  <si>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</si>
  <si>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</si>
  <si>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</si>
  <si>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</si>
  <si>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</si>
  <si>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</si>
  <si>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</si>
  <si>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</si>
  <si>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</si>
  <si>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</si>
  <si>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</si>
  <si>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</si>
  <si>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</si>
  <si>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</si>
  <si>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</si>
  <si>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</si>
  <si>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</si>
  <si>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</si>
  <si>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</si>
  <si>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</si>
  <si>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</si>
  <si>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</si>
  <si>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</si>
  <si>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</si>
  <si>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</si>
  <si>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</si>
  <si>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</si>
  <si>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</si>
  <si>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</si>
  <si>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</si>
  <si>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</si>
  <si>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</si>
  <si>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</si>
  <si>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</si>
  <si>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</si>
  <si>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</si>
  <si>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</si>
  <si>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</si>
  <si>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</si>
  <si>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</si>
  <si>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</si>
  <si>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</si>
  <si>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</si>
  <si>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</si>
  <si>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</si>
  <si>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</si>
  <si>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</si>
  <si>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</si>
  <si>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</si>
  <si>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</si>
  <si>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</si>
  <si>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</si>
  <si>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</si>
  <si>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</si>
  <si>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</si>
  <si>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</si>
  <si>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</si>
  <si>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</si>
  <si>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</si>
  <si>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</si>
  <si>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</si>
  <si>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</si>
  <si>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</si>
  <si>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</si>
  <si>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</si>
  <si>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</si>
  <si>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</si>
  <si>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</si>
  <si>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</si>
  <si>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</si>
  <si>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</si>
  <si>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</si>
  <si>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</si>
  <si>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</si>
  <si>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</si>
  <si>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</si>
  <si>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</si>
  <si>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</si>
  <si>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</si>
  <si>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</si>
  <si>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</si>
  <si>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</si>
  <si>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</si>
  <si>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</si>
  <si>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</si>
  <si>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</si>
  <si>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</si>
  <si>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</si>
  <si>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</si>
  <si>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</si>
  <si>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</si>
  <si>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</si>
  <si>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</si>
  <si>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</si>
  <si>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</si>
  <si>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</si>
  <si>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</si>
  <si>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</si>
  <si>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</si>
  <si>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</si>
  <si>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</si>
  <si>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</si>
  <si>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</si>
  <si>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</si>
  <si>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</si>
  <si>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</si>
  <si>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</si>
  <si>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</si>
  <si>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</si>
  <si>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</si>
  <si>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</si>
  <si>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</si>
  <si>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</si>
  <si>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</si>
  <si>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</si>
  <si>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</si>
  <si>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</si>
  <si>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</si>
  <si>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</si>
  <si>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</si>
  <si>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</si>
  <si>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</si>
  <si>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</si>
  <si>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</si>
  <si>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</si>
  <si>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</si>
  <si>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</si>
  <si>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</si>
  <si>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</si>
  <si>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</si>
  <si>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</si>
  <si>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</si>
  <si>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</si>
  <si>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</si>
  <si>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</si>
  <si>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</si>
  <si>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</si>
  <si>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</si>
  <si>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</si>
  <si>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</si>
  <si>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</si>
  <si>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</si>
  <si>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</si>
  <si>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</si>
  <si>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</si>
  <si>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</si>
  <si>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</si>
  <si>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</si>
  <si>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</si>
  <si>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</si>
  <si>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</si>
  <si>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</si>
  <si>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</si>
  <si>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</si>
  <si>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</si>
  <si>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</si>
  <si>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</si>
  <si>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</si>
  <si>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</si>
  <si>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</si>
  <si>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</si>
  <si>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</si>
  <si>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</si>
  <si>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</si>
  <si>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</si>
  <si>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</si>
  <si>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</si>
  <si>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</si>
  <si>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</si>
  <si>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</si>
  <si>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</si>
  <si>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</si>
  <si>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</si>
  <si>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</si>
  <si>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</si>
  <si>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</si>
  <si>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</si>
  <si>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</si>
  <si>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</si>
  <si>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</si>
  <si>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</si>
  <si>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</si>
  <si>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</si>
  <si>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</si>
  <si>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</si>
  <si>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</si>
  <si>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</si>
  <si>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</si>
  <si>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</si>
  <si>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</si>
  <si>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</si>
  <si>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</si>
  <si>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</si>
  <si>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</si>
  <si>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</si>
  <si>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</si>
  <si>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</si>
  <si>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</si>
  <si>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</si>
  <si>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</si>
  <si>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</si>
  <si>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</si>
  <si>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</si>
  <si>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</si>
  <si>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</si>
  <si>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</si>
  <si>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</si>
  <si>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</si>
  <si>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</si>
  <si>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</si>
  <si>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</si>
  <si>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</si>
  <si>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</si>
  <si>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</si>
  <si>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</si>
  <si>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</si>
  <si>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</si>
  <si>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</si>
  <si>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</si>
  <si>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</si>
  <si>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</si>
  <si>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</si>
  <si>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</si>
  <si>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</si>
  <si>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</si>
  <si>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</si>
  <si>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</si>
  <si>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</si>
  <si>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</si>
  <si>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</si>
  <si>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</si>
  <si>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</si>
  <si>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</si>
  <si>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</si>
  <si>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</si>
  <si>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</si>
  <si>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</si>
  <si>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</si>
  <si>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</si>
  <si>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</si>
  <si>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</si>
  <si>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</si>
  <si>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</si>
  <si>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</si>
  <si>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</si>
  <si>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</si>
  <si>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</si>
  <si>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</si>
  <si>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</si>
  <si>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</si>
  <si>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</si>
  <si>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</si>
  <si>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</si>
  <si>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</si>
  <si>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</si>
  <si>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</si>
  <si>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</si>
  <si>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</si>
  <si>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</si>
  <si>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</si>
  <si>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</si>
  <si>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</si>
  <si>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</si>
  <si>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</si>
  <si>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</si>
  <si>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</si>
  <si>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</si>
  <si>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</si>
  <si>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</si>
  <si>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</si>
  <si>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</si>
  <si>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</si>
  <si>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</si>
  <si>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</si>
  <si>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</si>
  <si>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</si>
  <si>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</si>
  <si>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</si>
  <si>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</si>
  <si>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</si>
  <si>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</si>
  <si>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</si>
  <si>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</si>
  <si>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</si>
  <si>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</si>
  <si>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</si>
  <si>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</si>
  <si>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</si>
  <si>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</si>
  <si>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</si>
  <si>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</si>
  <si>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</si>
  <si>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</si>
  <si>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</si>
  <si>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</si>
  <si>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</si>
  <si>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</si>
  <si>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</si>
  <si>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</si>
  <si>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</si>
  <si>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</si>
  <si>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</si>
  <si>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</si>
  <si>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</si>
  <si>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</si>
  <si>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</si>
  <si>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</si>
  <si>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</si>
  <si>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</si>
  <si>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</si>
  <si>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</si>
  <si>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</si>
  <si>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</si>
  <si>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</si>
  <si>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</si>
  <si>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</si>
  <si>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</si>
  <si>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</si>
  <si>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</si>
  <si>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</si>
  <si>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</si>
  <si>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</si>
  <si>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</si>
  <si>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</si>
  <si>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</si>
  <si>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</si>
  <si>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</si>
  <si>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</si>
  <si>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</si>
  <si>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</si>
  <si>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</si>
  <si>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</si>
  <si>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</si>
  <si>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</si>
  <si>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</si>
  <si>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</si>
  <si>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</si>
  <si>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</si>
  <si>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</si>
  <si>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</si>
  <si>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</si>
  <si>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</si>
  <si>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</si>
  <si>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</si>
  <si>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</si>
  <si>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</si>
  <si>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</si>
  <si>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</si>
  <si>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</si>
  <si>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</si>
  <si>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</si>
  <si>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</si>
  <si>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</si>
  <si>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</si>
  <si>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</si>
  <si>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</si>
  <si>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</si>
  <si>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</si>
  <si>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</si>
  <si>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</si>
  <si>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</si>
  <si>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</si>
  <si>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</si>
  <si>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</si>
  <si>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</si>
  <si>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</si>
  <si>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</si>
  <si>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</si>
  <si>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</si>
  <si>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</si>
  <si>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</si>
  <si>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</si>
  <si>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</si>
  <si>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</si>
  <si>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</si>
  <si>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</si>
  <si>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</si>
  <si>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</si>
  <si>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</si>
  <si>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</si>
  <si>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</si>
  <si>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</si>
  <si>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</si>
  <si>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</si>
  <si>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</si>
  <si>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</si>
  <si>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</si>
  <si>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</si>
  <si>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</si>
  <si>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</si>
  <si>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</si>
  <si>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</si>
  <si>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</si>
  <si>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</si>
  <si>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</si>
  <si>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</si>
  <si>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</si>
  <si>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</si>
  <si>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</si>
  <si>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</si>
  <si>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</si>
  <si>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</si>
  <si>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</si>
  <si>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</si>
  <si>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</si>
  <si>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</si>
  <si>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</si>
  <si>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</si>
  <si>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</si>
  <si>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</si>
  <si>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</si>
  <si>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</si>
  <si>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</si>
  <si>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</si>
  <si>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</si>
  <si>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</si>
  <si>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</si>
  <si>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</si>
  <si>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</si>
  <si>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</si>
  <si>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</si>
  <si>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</si>
  <si>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</si>
  <si>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</si>
  <si>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</si>
  <si>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</si>
  <si>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</si>
  <si>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</si>
  <si>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</si>
  <si>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</si>
  <si>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</si>
  <si>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</si>
  <si>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</si>
  <si>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</si>
  <si>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</si>
  <si>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</si>
  <si>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</si>
  <si>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</si>
  <si>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</si>
  <si>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</si>
  <si>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</si>
  <si>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</si>
  <si>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</si>
  <si>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</si>
  <si>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</si>
  <si>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</si>
  <si>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</si>
  <si>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</si>
  <si>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</si>
  <si>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</si>
  <si>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</si>
  <si>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</si>
  <si>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</si>
  <si>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</si>
  <si>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</si>
  <si>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</si>
  <si>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</si>
  <si>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</si>
  <si>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</si>
  <si>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</si>
  <si>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</si>
  <si>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</si>
  <si>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</si>
  <si>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</si>
  <si>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</si>
  <si>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</si>
  <si>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</si>
  <si>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</si>
  <si>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</si>
  <si>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</si>
  <si>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</si>
  <si>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</si>
  <si>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</si>
  <si>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</si>
  <si>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</si>
  <si>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</si>
  <si>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</si>
  <si>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</si>
  <si>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</si>
  <si>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</si>
  <si>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</si>
  <si>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</si>
  <si>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</si>
  <si>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</si>
  <si>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</si>
  <si>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</si>
  <si>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</si>
  <si>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</si>
  <si>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</si>
  <si>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</si>
  <si>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</si>
  <si>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</si>
  <si>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</si>
  <si>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</si>
  <si>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</si>
  <si>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</si>
  <si>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</si>
  <si>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</si>
  <si>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</si>
  <si>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</si>
  <si>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</si>
  <si>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</si>
  <si>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</si>
  <si>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</si>
  <si>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</si>
  <si>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</si>
  <si>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</si>
  <si>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</si>
  <si>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</si>
  <si>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</si>
  <si>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</si>
  <si>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</si>
  <si>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</si>
  <si>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</si>
  <si>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</si>
  <si>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</si>
  <si>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</si>
  <si>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</si>
  <si>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</si>
  <si>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</si>
  <si>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</si>
  <si>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</si>
  <si>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</si>
  <si>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</si>
  <si>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</si>
  <si>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</si>
  <si>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</si>
  <si>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</si>
  <si>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</si>
  <si>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</si>
  <si>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</si>
  <si>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</si>
  <si>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</si>
  <si>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</si>
  <si>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</si>
  <si>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</si>
  <si>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</si>
  <si>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</si>
  <si>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</si>
  <si>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</si>
  <si>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</si>
  <si>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</si>
  <si>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</si>
  <si>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</si>
  <si>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</si>
  <si>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</si>
  <si>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</si>
  <si>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</si>
  <si>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</si>
  <si>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</si>
  <si>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</si>
  <si>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</si>
  <si>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</si>
  <si>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</si>
  <si>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</si>
  <si>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</si>
  <si>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</si>
  <si>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</si>
  <si>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</si>
  <si>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</si>
  <si>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</si>
  <si>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</si>
  <si>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</si>
  <si>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</si>
  <si>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</si>
  <si>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</si>
  <si>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</si>
  <si>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</si>
  <si>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</si>
  <si>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</si>
  <si>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</si>
  <si>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</si>
  <si>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</si>
  <si>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</si>
  <si>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</si>
  <si>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</si>
  <si>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</si>
  <si>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</si>
  <si>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</si>
  <si>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</si>
  <si>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</si>
  <si>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</si>
  <si>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</si>
  <si>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</si>
  <si>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</si>
  <si>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</si>
  <si>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</si>
  <si>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</si>
  <si>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</si>
  <si>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</si>
  <si>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</si>
  <si>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</si>
  <si>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</si>
  <si>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</si>
  <si>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</si>
  <si>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</si>
  <si>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</si>
  <si>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</si>
  <si>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</si>
  <si>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</si>
  <si>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</si>
  <si>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</si>
  <si>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</si>
  <si>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</si>
  <si>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</si>
  <si>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</si>
  <si>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</si>
  <si>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</si>
  <si>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</si>
  <si>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</si>
  <si>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</si>
  <si>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</si>
  <si>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</si>
  <si>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</si>
  <si>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</si>
  <si>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</si>
  <si>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</si>
  <si>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</si>
  <si>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</si>
  <si>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</si>
  <si>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</si>
  <si>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</si>
  <si>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</si>
  <si>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</si>
  <si>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</si>
  <si>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</si>
  <si>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</si>
  <si>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</si>
  <si>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</si>
  <si>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</si>
  <si>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</si>
  <si>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</si>
  <si>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</si>
  <si>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</si>
  <si>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</si>
  <si>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</si>
  <si>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</si>
  <si>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</si>
  <si>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</si>
  <si>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</si>
  <si>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</si>
  <si>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</si>
  <si>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</si>
  <si>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</si>
  <si>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</si>
  <si>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</si>
  <si>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</si>
  <si>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</si>
  <si>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</si>
  <si>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</si>
  <si>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</si>
  <si>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</si>
  <si>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</si>
  <si>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</si>
  <si>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</si>
  <si>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</si>
  <si>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</si>
  <si>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</si>
  <si>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</si>
  <si>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</si>
  <si>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</si>
  <si>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</si>
  <si>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</si>
  <si>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</si>
  <si>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</si>
  <si>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</si>
  <si>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</si>
  <si>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</si>
  <si>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</si>
  <si>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</si>
  <si>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</si>
  <si>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</si>
  <si>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</si>
  <si>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</si>
  <si>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</si>
  <si>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</si>
  <si>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</si>
  <si>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</si>
  <si>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</si>
  <si>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</si>
  <si>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</si>
  <si>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</si>
  <si>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</si>
  <si>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</si>
  <si>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</si>
  <si>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</si>
  <si>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</si>
  <si>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</si>
  <si>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</si>
  <si>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</si>
  <si>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</si>
  <si>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</si>
  <si>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</si>
  <si>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</si>
  <si>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</si>
  <si>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</si>
  <si>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</si>
  <si>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</si>
  <si>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</si>
  <si>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</si>
  <si>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</si>
  <si>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</si>
  <si>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</si>
  <si>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</si>
  <si>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</si>
  <si>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</si>
  <si>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</si>
  <si>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</si>
  <si>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</si>
  <si>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</si>
  <si>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</si>
  <si>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</si>
  <si>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</si>
  <si>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</si>
  <si>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</si>
  <si>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</si>
  <si>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</si>
  <si>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</si>
  <si>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</si>
  <si>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</si>
  <si>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</si>
  <si>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</si>
  <si>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</si>
  <si>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</si>
  <si>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</si>
  <si>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</si>
  <si>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</si>
  <si>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</si>
  <si>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</si>
  <si>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</si>
  <si>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</si>
  <si>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</si>
  <si>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</si>
  <si>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</si>
  <si>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</si>
  <si>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</si>
  <si>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</si>
  <si>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</si>
  <si>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</si>
  <si>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</si>
  <si>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</si>
  <si>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</si>
  <si>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</si>
  <si>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</si>
  <si>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</si>
  <si>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</si>
  <si>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</si>
  <si>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</si>
  <si>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</si>
  <si>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</si>
  <si>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</si>
  <si>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</si>
  <si>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</si>
  <si>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</si>
  <si>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</si>
  <si>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</si>
  <si>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</si>
  <si>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</si>
  <si>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</si>
  <si>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</si>
  <si>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</si>
  <si>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</si>
  <si>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</si>
  <si>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</si>
  <si>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</si>
  <si>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</si>
  <si>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</si>
  <si>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</si>
  <si>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</si>
  <si>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</si>
  <si>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</si>
  <si>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</si>
  <si>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</si>
  <si>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</si>
  <si>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</si>
  <si>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</si>
  <si>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</si>
  <si>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</si>
  <si>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</si>
  <si>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</si>
  <si>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</si>
  <si>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</si>
  <si>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</si>
  <si>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</si>
  <si>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</si>
  <si>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</si>
  <si>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</si>
  <si>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</si>
  <si>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</si>
  <si>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</si>
  <si>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</si>
  <si>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</si>
  <si>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</si>
  <si>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</si>
  <si>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</si>
  <si>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</si>
  <si>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</si>
  <si>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</si>
  <si>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</si>
  <si>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</si>
  <si>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</si>
  <si>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</si>
  <si>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</si>
  <si>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</si>
  <si>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</si>
  <si>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</si>
  <si>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</si>
  <si>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</si>
  <si>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</si>
  <si>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</si>
  <si>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</si>
  <si>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</si>
  <si>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</si>
  <si>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</si>
  <si>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</si>
  <si>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</si>
  <si>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</si>
  <si>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</si>
  <si>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</si>
  <si>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</si>
  <si>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</si>
  <si>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</si>
  <si>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</si>
  <si>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</si>
  <si>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</si>
  <si>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</si>
  <si>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</si>
  <si>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</si>
  <si>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</si>
  <si>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</si>
  <si>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</si>
  <si>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</si>
  <si>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</si>
  <si>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</si>
  <si>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</si>
  <si>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</si>
  <si>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</si>
  <si>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</si>
  <si>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</si>
  <si>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</si>
  <si>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</si>
  <si>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</si>
  <si>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</si>
  <si>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</si>
  <si>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</si>
  <si>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</si>
  <si>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</si>
  <si>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</si>
  <si>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</si>
  <si>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</si>
  <si>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</si>
  <si>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</si>
  <si>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</si>
  <si>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</si>
  <si>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</si>
  <si>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</si>
  <si>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</si>
  <si>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</si>
  <si>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</si>
  <si>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</si>
  <si>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</si>
  <si>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</si>
  <si>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</si>
  <si>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</si>
  <si>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</si>
  <si>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</si>
  <si>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</si>
  <si>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</si>
  <si>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</si>
  <si>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</si>
  <si>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</si>
  <si>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</si>
  <si>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</si>
  <si>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</si>
  <si>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</si>
  <si>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</si>
  <si>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</si>
  <si>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</si>
  <si>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</si>
  <si>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</si>
  <si>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</si>
  <si>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</si>
  <si>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</si>
  <si>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</si>
  <si>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</si>
  <si>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</si>
  <si>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</si>
  <si>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</si>
  <si>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</si>
  <si>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</si>
  <si>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</si>
  <si>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</si>
  <si>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</si>
  <si>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</si>
  <si>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</si>
  <si>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</si>
  <si>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</si>
  <si>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</si>
  <si>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</si>
  <si>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</si>
  <si>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</si>
  <si>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</si>
  <si>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</si>
  <si>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</si>
  <si>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</si>
  <si>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</si>
  <si>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</si>
  <si>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</si>
  <si>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</si>
  <si>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</si>
  <si>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</si>
  <si>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</si>
  <si>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</si>
  <si>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</si>
  <si>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</si>
  <si>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</si>
  <si>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</si>
  <si>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</si>
  <si>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</si>
  <si>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</si>
  <si>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</si>
  <si>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</si>
  <si>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</si>
  <si>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</si>
  <si>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</si>
  <si>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</si>
  <si>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</si>
  <si>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</si>
  <si>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</si>
  <si>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</si>
  <si>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</si>
  <si>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</si>
  <si>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</si>
  <si>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</si>
  <si>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</si>
  <si>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</si>
  <si>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</si>
  <si>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</si>
  <si>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</si>
  <si>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</si>
  <si>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</si>
  <si>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</si>
  <si>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</si>
  <si>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</si>
  <si>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</si>
  <si>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</si>
  <si>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</si>
  <si>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</si>
  <si>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</si>
  <si>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</si>
  <si>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</si>
  <si>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</si>
  <si>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</si>
  <si>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</si>
  <si>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</si>
  <si>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</si>
  <si>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</si>
  <si>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</si>
  <si>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</si>
  <si>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</si>
  <si>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</si>
  <si>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</si>
  <si>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</si>
  <si>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</si>
  <si>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</si>
  <si>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</si>
  <si>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</si>
  <si>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</si>
  <si>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</si>
  <si>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</si>
  <si>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</si>
  <si>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</si>
  <si>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</si>
  <si>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</si>
  <si>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</si>
  <si>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</si>
  <si>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</si>
  <si>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</si>
  <si>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</si>
  <si>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</si>
  <si>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</si>
  <si>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</si>
  <si>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</si>
  <si>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</si>
  <si>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</si>
  <si>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</si>
  <si>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</si>
  <si>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</si>
  <si>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</si>
  <si>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</si>
  <si>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</si>
  <si>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</si>
  <si>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</si>
  <si>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</si>
  <si>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</si>
  <si>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</si>
  <si>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</si>
  <si>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</si>
  <si>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</si>
  <si>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</si>
  <si>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</si>
  <si>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</si>
  <si>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</si>
  <si>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</si>
  <si>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</si>
  <si>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</si>
  <si>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</si>
  <si>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</si>
  <si>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</si>
  <si>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</si>
  <si>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</si>
  <si>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</si>
  <si>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</si>
  <si>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</si>
  <si>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</si>
  <si>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</si>
  <si>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</si>
  <si>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</si>
  <si>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</si>
  <si>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</si>
  <si>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</si>
  <si>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</si>
  <si>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</si>
  <si>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</si>
  <si>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</si>
  <si>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</si>
  <si>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</si>
  <si>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</si>
  <si>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</si>
  <si>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</si>
  <si>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</si>
  <si>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</si>
  <si>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</si>
  <si>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</si>
  <si>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</si>
  <si>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</si>
  <si>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</si>
  <si>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</si>
  <si>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</si>
  <si>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</si>
  <si>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</si>
  <si>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</si>
  <si>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</si>
  <si>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</si>
  <si>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</si>
  <si>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</si>
  <si>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</si>
  <si>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</si>
  <si>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</si>
  <si>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</si>
  <si>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</si>
  <si>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</si>
  <si>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</si>
  <si>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</si>
  <si>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</si>
  <si>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</si>
  <si>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</si>
  <si>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</si>
  <si>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</si>
  <si>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</si>
  <si>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</si>
  <si>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</si>
  <si>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</si>
  <si>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</si>
  <si>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</si>
  <si>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</si>
  <si>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</si>
  <si>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</si>
  <si>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</si>
  <si>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</si>
  <si>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</si>
  <si>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</si>
  <si>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</si>
  <si>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</si>
  <si>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</si>
  <si>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</si>
  <si>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</si>
  <si>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</si>
  <si>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</si>
  <si>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</si>
  <si>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</si>
  <si>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</si>
  <si>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</si>
  <si>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</si>
  <si>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</si>
  <si>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</si>
  <si>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</si>
  <si>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</si>
  <si>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</si>
  <si>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</si>
  <si>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</si>
  <si>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</si>
  <si>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</si>
  <si>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</si>
  <si>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</si>
  <si>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</si>
  <si>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</si>
  <si>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</si>
  <si>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</si>
  <si>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</si>
  <si>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</si>
  <si>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</si>
  <si>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</si>
  <si>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</si>
  <si>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</si>
  <si>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</si>
  <si>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</si>
  <si>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</si>
  <si>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</si>
  <si>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</si>
  <si>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</si>
  <si>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</si>
  <si>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</si>
  <si>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</si>
  <si>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</si>
  <si>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</si>
  <si>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</si>
  <si>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</si>
  <si>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</si>
  <si>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</si>
  <si>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</si>
  <si>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</si>
  <si>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</si>
  <si>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</si>
  <si>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</si>
  <si>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</si>
  <si>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</si>
  <si>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</si>
  <si>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</si>
  <si>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</si>
  <si>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</si>
  <si>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</si>
  <si>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</si>
  <si>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</si>
  <si>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</si>
  <si>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</si>
  <si>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</si>
  <si>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</si>
  <si>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</si>
  <si>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</si>
  <si>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</si>
  <si>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</si>
  <si>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</si>
  <si>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</si>
  <si>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</si>
  <si>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</si>
  <si>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</si>
  <si>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</si>
  <si>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</si>
  <si>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</si>
  <si>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</si>
  <si>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</si>
  <si>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</si>
  <si>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</si>
  <si>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</si>
  <si>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</si>
  <si>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</si>
  <si>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</si>
  <si>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</si>
  <si>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</si>
  <si>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</si>
  <si>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</si>
  <si>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</si>
  <si>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</si>
  <si>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</si>
  <si>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</si>
  <si>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</si>
  <si>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</si>
  <si>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</si>
  <si>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</si>
  <si>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</si>
  <si>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</si>
  <si>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</si>
  <si>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</si>
  <si>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</si>
  <si>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</si>
  <si>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</si>
  <si>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</si>
  <si>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</si>
  <si>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</si>
  <si>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</si>
  <si>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</si>
  <si>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</si>
  <si>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</si>
  <si>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</si>
  <si>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</si>
  <si>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</si>
  <si>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</si>
  <si>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</si>
  <si>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</si>
  <si>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</si>
  <si>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</si>
  <si>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</si>
  <si>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</si>
  <si>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</si>
  <si>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</si>
  <si>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</si>
  <si>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</si>
  <si>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</si>
  <si>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</si>
  <si>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</si>
  <si>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</si>
  <si>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</si>
  <si>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</si>
  <si>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</si>
  <si>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</si>
  <si>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</si>
  <si>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</si>
  <si>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</si>
  <si>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</si>
  <si>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</si>
  <si>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</si>
  <si>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</si>
  <si>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</si>
  <si>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</si>
  <si>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</si>
  <si>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</si>
  <si>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</si>
  <si>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</si>
  <si>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</si>
  <si>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</si>
  <si>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</si>
  <si>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</si>
  <si>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</si>
  <si>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</si>
  <si>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</si>
  <si>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</si>
  <si>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</si>
  <si>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</si>
  <si>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</si>
  <si>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</si>
  <si>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</si>
  <si>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</si>
  <si>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</si>
  <si>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</si>
  <si>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</si>
  <si>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</si>
  <si>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</si>
  <si>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</si>
  <si>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</si>
  <si>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</si>
  <si>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</si>
  <si>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</si>
  <si>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</si>
  <si>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</si>
  <si>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</si>
  <si>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</si>
  <si>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</si>
  <si>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</si>
  <si>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</si>
  <si>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</si>
  <si>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</si>
  <si>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</si>
  <si>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</si>
  <si>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</si>
  <si>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</si>
  <si>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</si>
  <si>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</si>
  <si>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</si>
  <si>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</si>
  <si>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</si>
  <si>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</si>
  <si>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</si>
  <si>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</si>
  <si>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</si>
  <si>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</si>
  <si>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</si>
  <si>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</si>
  <si>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</si>
  <si>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</si>
  <si>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</si>
  <si>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</si>
  <si>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</si>
  <si>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</si>
  <si>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</si>
  <si>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</si>
  <si>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</si>
  <si>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</si>
  <si>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</si>
  <si>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</si>
  <si>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</si>
  <si>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</si>
  <si>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</si>
  <si>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</si>
  <si>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</si>
  <si>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</si>
  <si>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</si>
  <si>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</si>
  <si>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</si>
  <si>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</si>
  <si>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</si>
  <si>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</si>
  <si>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</si>
  <si>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</si>
  <si>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</si>
  <si>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</si>
  <si>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</si>
  <si>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</si>
  <si>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</si>
  <si>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</si>
  <si>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</si>
  <si>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</si>
  <si>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</si>
  <si>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</si>
  <si>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</si>
  <si>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</si>
  <si>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</si>
  <si>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</si>
  <si>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</si>
  <si>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</si>
  <si>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</si>
  <si>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</si>
  <si>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</si>
  <si>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</si>
  <si>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</si>
  <si>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</si>
  <si>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</si>
  <si>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</si>
  <si>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</si>
  <si>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</si>
  <si>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</si>
  <si>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</si>
  <si>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</si>
  <si>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</si>
  <si>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</si>
  <si>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</si>
  <si>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</si>
  <si>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</si>
  <si>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</si>
  <si>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</si>
  <si>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</si>
  <si>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</si>
  <si>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</si>
  <si>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</si>
  <si>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</si>
  <si>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</si>
  <si>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</si>
  <si>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</si>
  <si>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</si>
  <si>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</si>
  <si>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</si>
  <si>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</si>
  <si>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</si>
  <si>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</si>
  <si>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</si>
  <si>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</si>
  <si>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</si>
  <si>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</si>
  <si>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</si>
  <si>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</si>
  <si>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</si>
  <si>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</si>
  <si>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</si>
  <si>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</si>
  <si>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</si>
  <si>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</si>
  <si>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</si>
  <si>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</si>
  <si>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</si>
  <si>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</si>
  <si>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</si>
  <si>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</si>
  <si>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</si>
  <si>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</si>
  <si>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</si>
  <si>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</si>
  <si>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</si>
  <si>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</si>
  <si>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</si>
  <si>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</si>
  <si>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</si>
  <si>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</si>
  <si>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</si>
  <si>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</si>
  <si>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</si>
  <si>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</si>
  <si>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</si>
  <si>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</si>
  <si>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</si>
  <si>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</si>
  <si>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</si>
  <si>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</si>
  <si>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</si>
  <si>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</si>
  <si>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</si>
  <si>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</si>
  <si>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</si>
  <si>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</si>
  <si>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</si>
  <si>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</si>
  <si>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</si>
  <si>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</si>
  <si>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</si>
  <si>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</si>
  <si>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</si>
  <si>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</si>
  <si>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</si>
  <si>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</si>
  <si>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</si>
  <si>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</si>
  <si>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</si>
  <si>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</si>
  <si>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</si>
  <si>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</si>
  <si>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</si>
  <si>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</si>
  <si>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</si>
  <si>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</si>
  <si>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</si>
  <si>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</si>
  <si>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</si>
  <si>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</si>
  <si>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</si>
  <si>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</si>
  <si>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</si>
  <si>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</si>
  <si>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</si>
  <si>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</si>
  <si>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</si>
  <si>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</si>
  <si>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</si>
  <si>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</si>
  <si>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</si>
  <si>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</si>
  <si>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</si>
  <si>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</si>
  <si>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</si>
  <si>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</si>
  <si>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</si>
  <si>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</si>
  <si>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</si>
  <si>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</si>
  <si>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</si>
  <si>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</si>
  <si>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</si>
  <si>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</si>
  <si>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</si>
  <si>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</si>
  <si>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</si>
  <si>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</si>
  <si>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</si>
  <si>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</si>
  <si>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</si>
  <si>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</si>
  <si>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</si>
  <si>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</si>
  <si>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</si>
  <si>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</si>
  <si>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</si>
  <si>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</si>
  <si>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</si>
  <si>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</si>
  <si>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</si>
  <si>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</si>
  <si>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</si>
  <si>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</si>
  <si>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</si>
  <si>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</si>
  <si>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</si>
  <si>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</si>
  <si>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</si>
  <si>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</si>
  <si>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</si>
  <si>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</si>
  <si>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</si>
  <si>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</si>
  <si>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</si>
  <si>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</si>
  <si>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</si>
  <si>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</si>
  <si>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</si>
  <si>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</si>
  <si>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</si>
  <si>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</si>
  <si>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</si>
  <si>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</si>
  <si>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</si>
  <si>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</si>
  <si>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</si>
  <si>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</si>
  <si>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</si>
  <si>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</si>
  <si>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</si>
  <si>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</si>
  <si>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</si>
  <si>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</si>
  <si>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</si>
  <si>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</si>
  <si>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</si>
  <si>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</si>
  <si>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</si>
  <si>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</si>
  <si>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</si>
  <si>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</si>
  <si>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</si>
  <si>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</si>
  <si>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</si>
  <si>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</si>
  <si>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</si>
  <si>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</si>
  <si>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</si>
  <si>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</si>
  <si>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</si>
  <si>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</si>
  <si>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</si>
  <si>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</si>
  <si>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</si>
  <si>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</si>
  <si>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</si>
  <si>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</si>
  <si>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</si>
  <si>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</si>
  <si>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</si>
  <si>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</si>
  <si>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</si>
  <si>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</si>
  <si>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</si>
  <si>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</si>
  <si>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</si>
  <si>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</si>
  <si>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</si>
  <si>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</si>
  <si>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</si>
  <si>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</si>
  <si>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</si>
  <si>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</si>
  <si>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</si>
  <si>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</si>
  <si>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</si>
  <si>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</si>
  <si>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</si>
  <si>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</si>
  <si>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</si>
  <si>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</si>
  <si>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</si>
  <si>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</si>
  <si>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</si>
  <si>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</si>
  <si>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</si>
  <si>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</si>
  <si>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</si>
  <si>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</si>
  <si>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</si>
  <si>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</si>
  <si>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</si>
  <si>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</si>
  <si>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</si>
  <si>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</si>
  <si>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</si>
  <si>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</si>
  <si>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</si>
  <si>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</si>
  <si>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</si>
  <si>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</si>
  <si>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</si>
  <si>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</si>
  <si>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</si>
  <si>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</si>
  <si>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</si>
  <si>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</si>
  <si>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</si>
  <si>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</si>
  <si>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</si>
  <si>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</si>
  <si>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</si>
  <si>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</si>
  <si>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</si>
  <si>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</si>
  <si>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</si>
  <si>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</si>
  <si>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</si>
  <si>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</si>
  <si>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</si>
  <si>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</si>
  <si>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</si>
  <si>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</si>
  <si>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</si>
  <si>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</si>
  <si>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</si>
  <si>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</si>
  <si>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</si>
  <si>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</si>
  <si>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</si>
  <si>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</si>
  <si>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</si>
  <si>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</si>
  <si>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</si>
  <si>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</si>
  <si>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</si>
  <si>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</si>
  <si>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</si>
  <si>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</si>
  <si>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</si>
  <si>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</si>
  <si>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</si>
  <si>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</si>
  <si>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</si>
  <si>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</si>
  <si>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</si>
  <si>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</si>
  <si>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</si>
  <si>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</si>
  <si>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</si>
  <si>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</si>
  <si>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</si>
  <si>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</si>
  <si>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</si>
  <si>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</si>
  <si>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</si>
  <si>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</si>
  <si>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</si>
  <si>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</si>
  <si>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</si>
  <si>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</si>
  <si>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</si>
  <si>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</si>
  <si>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</si>
  <si>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</si>
  <si>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</si>
  <si>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</si>
  <si>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</si>
  <si>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</si>
  <si>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</si>
  <si>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</si>
  <si>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</si>
  <si>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</si>
  <si>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</si>
  <si>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</si>
  <si>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</si>
  <si>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</si>
  <si>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</si>
  <si>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</si>
  <si>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</si>
  <si>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</si>
  <si>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</si>
  <si>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</si>
  <si>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</si>
  <si>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</si>
  <si>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</si>
  <si>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</si>
  <si>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</si>
  <si>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</si>
  <si>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</si>
  <si>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</si>
  <si>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</si>
  <si>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</si>
  <si>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</si>
  <si>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</si>
  <si>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</si>
  <si>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</si>
  <si>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</si>
  <si>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</si>
  <si>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</si>
  <si>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</si>
  <si>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</si>
  <si>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</si>
  <si>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</si>
  <si>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</si>
  <si>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</si>
  <si>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</si>
  <si>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</si>
  <si>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</si>
  <si>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</si>
  <si>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</si>
  <si>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</si>
  <si>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</si>
  <si>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</si>
  <si>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</si>
  <si>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</si>
  <si>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</si>
  <si>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</si>
  <si>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</si>
  <si>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</si>
  <si>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</si>
  <si>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</si>
  <si>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</si>
  <si>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</si>
  <si>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</si>
  <si>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</si>
  <si>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</si>
  <si>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</si>
  <si>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</si>
  <si>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</si>
  <si>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</si>
  <si>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</si>
  <si>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</si>
  <si>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</si>
  <si>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</si>
  <si>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</si>
  <si>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</si>
  <si>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</si>
  <si>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</si>
  <si>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</si>
  <si>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</si>
  <si>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</si>
  <si>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</si>
  <si>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</si>
  <si>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</si>
  <si>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</si>
  <si>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</si>
  <si>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</si>
  <si>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</si>
  <si>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</si>
  <si>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</si>
  <si>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</si>
  <si>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</si>
  <si>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</si>
  <si>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</si>
  <si>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</si>
  <si>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</si>
  <si>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</si>
  <si>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</si>
  <si>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</si>
  <si>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</si>
  <si>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</si>
  <si>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</si>
  <si>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</si>
  <si>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</si>
  <si>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</si>
  <si>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</si>
  <si>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</si>
  <si>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</si>
  <si>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</si>
  <si>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</si>
  <si>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</si>
  <si>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</si>
  <si>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</si>
  <si>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</si>
  <si>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</si>
  <si>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</si>
  <si>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</si>
  <si>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</si>
  <si>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</si>
  <si>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</si>
  <si>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</si>
  <si>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</si>
  <si>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</si>
  <si>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</si>
  <si>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</si>
  <si>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</si>
  <si>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</si>
  <si>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</si>
  <si>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</si>
  <si>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</si>
  <si>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</si>
  <si>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</si>
  <si>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</si>
  <si>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</si>
  <si>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</si>
  <si>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</si>
  <si>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</si>
  <si>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</si>
  <si>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</si>
  <si>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</si>
  <si>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</si>
  <si>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</si>
  <si>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</si>
  <si>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</si>
  <si>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</si>
  <si>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</si>
  <si>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</si>
  <si>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</si>
  <si>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</si>
  <si>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</si>
  <si>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</si>
  <si>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</si>
  <si>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</si>
  <si>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</si>
  <si>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</si>
  <si>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</si>
  <si>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</si>
  <si>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</si>
  <si>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</si>
  <si>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</si>
  <si>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</si>
  <si>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</si>
  <si>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</si>
  <si>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</si>
  <si>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</si>
  <si>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</si>
  <si>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</si>
  <si>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</si>
  <si>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</si>
  <si>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</si>
  <si>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</si>
  <si>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</si>
  <si>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</si>
  <si>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</si>
  <si>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</si>
  <si>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</si>
  <si>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</si>
  <si>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</si>
  <si>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</si>
  <si>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</si>
  <si>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</si>
  <si>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</si>
  <si>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</si>
  <si>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</si>
  <si>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</si>
  <si>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</si>
  <si>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</si>
  <si>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</si>
  <si>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</si>
  <si>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</si>
  <si>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</si>
  <si>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</si>
  <si>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</si>
  <si>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</si>
  <si>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</si>
  <si>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</si>
  <si>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</si>
  <si>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</si>
  <si>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</si>
  <si>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</si>
  <si>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</si>
  <si>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</si>
  <si>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</si>
  <si>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</si>
  <si>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</si>
  <si>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</si>
  <si>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</si>
  <si>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</si>
  <si>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</si>
  <si>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</si>
  <si>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</si>
  <si>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</si>
  <si>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</si>
  <si>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</si>
  <si>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</si>
  <si>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</si>
  <si>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</si>
  <si>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</si>
  <si>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</si>
  <si>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</si>
  <si>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</si>
  <si>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</si>
  <si>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</si>
  <si>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</si>
  <si>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</si>
  <si>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</si>
  <si>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</si>
  <si>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</si>
  <si>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</si>
  <si>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</si>
  <si>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</si>
  <si>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</si>
  <si>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</si>
  <si>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</si>
  <si>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</si>
  <si>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</si>
  <si>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</si>
  <si>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</si>
  <si>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</si>
  <si>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</si>
  <si>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</si>
  <si>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</si>
  <si>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</si>
  <si>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</si>
  <si>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</si>
  <si>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</si>
  <si>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</si>
  <si>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</si>
  <si>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</si>
  <si>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</si>
  <si>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</si>
  <si>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</si>
  <si>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</si>
  <si>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</si>
  <si>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</si>
  <si>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</si>
  <si>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</si>
  <si>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</si>
  <si>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</si>
  <si>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</si>
  <si>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</si>
  <si>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</si>
  <si>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</si>
  <si>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</si>
  <si>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</si>
  <si>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</si>
  <si>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</si>
  <si>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</si>
  <si>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</si>
  <si>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</si>
  <si>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</si>
  <si>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</si>
  <si>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</si>
  <si>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</si>
  <si>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</si>
  <si>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</si>
  <si>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</si>
  <si>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</si>
  <si>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</si>
  <si>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</si>
  <si>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</si>
  <si>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</si>
  <si>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</si>
  <si>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</si>
  <si>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</si>
  <si>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</si>
  <si>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</si>
  <si>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</si>
  <si>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</si>
  <si>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</si>
  <si>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</si>
  <si>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</si>
  <si>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</si>
  <si>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</si>
  <si>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</si>
  <si>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</si>
  <si>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</si>
  <si>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</si>
  <si>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</si>
  <si>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</si>
  <si>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</si>
  <si>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</si>
  <si>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</si>
  <si>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</si>
  <si>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</si>
  <si>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</si>
  <si>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</si>
  <si>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</si>
  <si>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</si>
  <si>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</si>
  <si>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</si>
  <si>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</si>
  <si>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</si>
  <si>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</si>
  <si>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</si>
  <si>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</si>
  <si>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</si>
  <si>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</si>
  <si>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</si>
  <si>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</si>
  <si>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</si>
  <si>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</si>
  <si>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</si>
  <si>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</si>
  <si>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</si>
  <si>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</si>
  <si>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</si>
  <si>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</si>
  <si>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</si>
  <si>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</si>
  <si>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</si>
  <si>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</si>
  <si>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</si>
  <si>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</si>
  <si>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</si>
  <si>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</si>
  <si>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</si>
  <si>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</si>
  <si>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</si>
  <si>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</si>
  <si>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</si>
  <si>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</si>
  <si>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</si>
  <si>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</si>
  <si>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</si>
  <si>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</si>
  <si>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</si>
  <si>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</si>
  <si>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</si>
  <si>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</si>
  <si>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</si>
  <si>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</si>
  <si>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</si>
  <si>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</si>
  <si>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</si>
  <si>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</si>
  <si>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</si>
  <si>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</si>
  <si>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</si>
  <si>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</si>
  <si>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</si>
  <si>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</si>
  <si>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</si>
  <si>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</si>
  <si>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</si>
  <si>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</si>
  <si>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</si>
  <si>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</si>
  <si>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</si>
  <si>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</si>
  <si>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</si>
  <si>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</si>
  <si>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</si>
  <si>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</si>
  <si>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</si>
  <si>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</si>
  <si>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</si>
  <si>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</si>
  <si>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</si>
  <si>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</si>
  <si>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</si>
  <si>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</si>
  <si>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</si>
  <si>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</si>
  <si>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</si>
  <si>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</si>
  <si>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</si>
  <si>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</si>
  <si>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</si>
  <si>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</si>
  <si>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</si>
  <si>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</si>
  <si>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</si>
  <si>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</si>
  <si>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</si>
  <si>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</si>
  <si>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</si>
  <si>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</si>
  <si>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</si>
  <si>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</si>
  <si>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</si>
  <si>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</si>
  <si>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</si>
  <si>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</si>
  <si>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</si>
  <si>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</si>
  <si>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</si>
  <si>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</si>
  <si>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</si>
  <si>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</si>
  <si>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</si>
  <si>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</si>
  <si>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</si>
  <si>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</si>
  <si>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</si>
  <si>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</si>
  <si>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</si>
  <si>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</si>
  <si>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</si>
  <si>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</si>
  <si>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</si>
  <si>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</si>
  <si>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</si>
  <si>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</si>
  <si>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</si>
  <si>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</si>
  <si>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</si>
  <si>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</si>
  <si>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</si>
  <si>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</si>
  <si>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</si>
  <si>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</si>
  <si>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</si>
  <si>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</si>
  <si>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</si>
  <si>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</si>
  <si>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</si>
  <si>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</si>
  <si>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</si>
  <si>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</si>
  <si>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</si>
  <si>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</si>
  <si>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</si>
  <si>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</si>
  <si>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</si>
  <si>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</si>
  <si>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</si>
  <si>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</si>
  <si>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</si>
  <si>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</si>
  <si>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</si>
  <si>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</si>
  <si>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</si>
  <si>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</si>
  <si>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</si>
  <si>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</si>
  <si>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</si>
  <si>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</si>
  <si>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</si>
  <si>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</si>
  <si>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</si>
  <si>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</si>
  <si>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</si>
  <si>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</si>
  <si>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</si>
  <si>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</si>
  <si>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</si>
  <si>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</si>
  <si>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</si>
  <si>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</si>
  <si>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</si>
  <si>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</si>
  <si>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</si>
  <si>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</si>
  <si>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</si>
  <si>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</si>
  <si>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</si>
  <si>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</si>
  <si>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</si>
  <si>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</si>
  <si>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</si>
  <si>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</si>
  <si>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</si>
  <si>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</si>
  <si>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</si>
  <si>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</si>
  <si>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</si>
  <si>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</si>
  <si>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</si>
  <si>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</si>
  <si>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</si>
  <si>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</si>
  <si>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</si>
  <si>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</si>
  <si>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</si>
  <si>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</si>
  <si>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</si>
  <si>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</si>
  <si>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</si>
  <si>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</si>
  <si>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</si>
  <si>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</si>
  <si>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</si>
  <si>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</si>
  <si>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</si>
  <si>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</si>
  <si>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</si>
  <si>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</si>
  <si>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</si>
  <si>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</si>
  <si>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</si>
  <si>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</si>
  <si>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</si>
  <si>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</si>
  <si>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</si>
  <si>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</si>
  <si>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</si>
  <si>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</si>
  <si>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</si>
  <si>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</si>
  <si>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</si>
  <si>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</si>
  <si>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</si>
  <si>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</si>
  <si>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</si>
  <si>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</si>
  <si>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</si>
  <si>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</si>
  <si>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</si>
  <si>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</si>
  <si>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</si>
  <si>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</si>
  <si>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</si>
  <si>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</si>
  <si>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</si>
  <si>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</si>
  <si>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</si>
  <si>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</si>
  <si>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</si>
  <si>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</si>
  <si>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</si>
  <si>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</si>
  <si>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</si>
  <si>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</si>
  <si>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</si>
  <si>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</si>
  <si>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</si>
  <si>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</si>
  <si>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</si>
  <si>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</si>
  <si>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</si>
  <si>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</si>
  <si>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</si>
  <si>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</si>
  <si>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</si>
  <si>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</si>
  <si>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</si>
  <si>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</si>
  <si>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</si>
  <si>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</si>
  <si>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</si>
  <si>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</si>
  <si>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</si>
  <si>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</si>
  <si>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</si>
  <si>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</si>
  <si>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</si>
  <si>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</si>
  <si>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</si>
  <si>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</si>
  <si>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</si>
  <si>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</si>
  <si>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</si>
  <si>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</si>
  <si>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</si>
  <si>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</si>
  <si>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</si>
  <si>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</si>
  <si>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</si>
  <si>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</si>
  <si>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</si>
  <si>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</si>
  <si>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</si>
  <si>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</si>
  <si>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</si>
  <si>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</si>
  <si>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</si>
  <si>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</si>
  <si>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</si>
  <si>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</si>
  <si>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</si>
  <si>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</si>
  <si>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</si>
  <si>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</si>
  <si>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</si>
  <si>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</si>
  <si>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</si>
  <si>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</si>
  <si>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</si>
  <si>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</si>
  <si>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</si>
  <si>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</si>
  <si>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</si>
  <si>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</si>
  <si>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</si>
  <si>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</si>
  <si>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</si>
  <si>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</si>
  <si>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</si>
  <si>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</si>
  <si>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</si>
  <si>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</si>
  <si>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</si>
  <si>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</si>
  <si>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</si>
  <si>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</si>
  <si>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</si>
  <si>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</si>
  <si>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</si>
  <si>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</si>
  <si>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</si>
  <si>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</si>
  <si>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</si>
  <si>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</si>
  <si>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</si>
  <si>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</si>
  <si>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</si>
  <si>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</si>
  <si>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</si>
  <si>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</si>
  <si>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</si>
  <si>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</si>
  <si>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</si>
  <si>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</si>
  <si>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</si>
  <si>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</si>
  <si>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</si>
  <si>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</si>
  <si>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</si>
  <si>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</si>
  <si>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</si>
  <si>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</si>
  <si>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</si>
  <si>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</si>
  <si>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</si>
  <si>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</si>
  <si>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</si>
  <si>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</si>
  <si>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</si>
  <si>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</si>
  <si>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</si>
  <si>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</si>
  <si>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</si>
  <si>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</si>
  <si>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</si>
  <si>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</si>
  <si>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</si>
  <si>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</si>
  <si>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</si>
  <si>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</si>
  <si>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</si>
  <si>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</si>
  <si>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</si>
  <si>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</si>
  <si>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</si>
  <si>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</si>
  <si>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</si>
  <si>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</si>
  <si>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</si>
  <si>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</si>
  <si>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</si>
  <si>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</si>
  <si>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</si>
  <si>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</si>
  <si>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</si>
  <si>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</si>
  <si>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</si>
  <si>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</si>
  <si>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</si>
  <si>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</si>
  <si>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</si>
  <si>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</si>
  <si>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</si>
  <si>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</si>
  <si>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</si>
  <si>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</si>
  <si>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</si>
  <si>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</si>
  <si>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</si>
  <si>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</si>
  <si>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</si>
  <si>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</si>
  <si>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</si>
  <si>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</si>
  <si>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</si>
  <si>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</si>
  <si>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</si>
  <si>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</si>
  <si>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</si>
  <si>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</si>
  <si>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</si>
  <si>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</si>
  <si>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</si>
  <si>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</si>
  <si>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</si>
  <si>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</si>
  <si>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</si>
  <si>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</si>
  <si>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</si>
  <si>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</si>
  <si>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</si>
  <si>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</si>
  <si>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</si>
  <si>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</si>
  <si>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</si>
  <si>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</si>
  <si>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</si>
  <si>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</si>
  <si>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</si>
  <si>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</si>
  <si>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</si>
  <si>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</si>
  <si>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</si>
  <si>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</si>
  <si>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</si>
  <si>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</si>
  <si>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</si>
  <si>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</si>
  <si>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</si>
  <si>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</si>
  <si>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</si>
  <si>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</si>
  <si>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</si>
  <si>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</si>
  <si>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</si>
  <si>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</si>
  <si>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</si>
  <si>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</si>
  <si>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</si>
  <si>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</si>
  <si>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</si>
  <si>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</si>
  <si>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</si>
  <si>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</si>
  <si>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</si>
  <si>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</si>
  <si>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</si>
  <si>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</si>
  <si>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</si>
  <si>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</si>
  <si>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</si>
  <si>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</si>
  <si>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</si>
  <si>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</si>
  <si>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</si>
  <si>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</si>
  <si>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</si>
  <si>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</si>
  <si>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</si>
  <si>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</si>
  <si>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</si>
  <si>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</si>
  <si>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</si>
  <si>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</si>
  <si>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</si>
  <si>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</si>
  <si>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</si>
  <si>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</si>
  <si>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</si>
  <si>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</si>
  <si>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</si>
  <si>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</si>
  <si>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</si>
  <si>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</si>
  <si>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</si>
  <si>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</si>
  <si>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</si>
  <si>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</si>
  <si>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</si>
  <si>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</si>
  <si>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</si>
  <si>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</si>
  <si>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</si>
  <si>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</si>
  <si>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</si>
  <si>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</si>
  <si>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</si>
  <si>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</si>
  <si>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</si>
  <si>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</si>
  <si>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</si>
  <si>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</si>
  <si>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</si>
  <si>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</si>
  <si>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</si>
  <si>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</si>
  <si>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</si>
  <si>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</si>
  <si>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</si>
  <si>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</si>
  <si>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</si>
  <si>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</si>
  <si>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</si>
  <si>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</si>
  <si>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</si>
  <si>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</si>
  <si>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</si>
  <si>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</si>
  <si>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</si>
  <si>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</si>
  <si>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</si>
  <si>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</si>
  <si>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</si>
  <si>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</si>
  <si>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</si>
  <si>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</si>
  <si>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</si>
  <si>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</si>
  <si>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</si>
  <si>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</si>
  <si>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</si>
  <si>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</si>
  <si>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</si>
  <si>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</si>
  <si>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</si>
  <si>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</si>
  <si>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</si>
  <si>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</si>
  <si>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</si>
  <si>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</si>
  <si>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</si>
  <si>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</si>
  <si>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</si>
  <si>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</si>
  <si>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</si>
  <si>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</si>
  <si>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</si>
  <si>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</si>
  <si>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</si>
  <si>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</si>
  <si>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</si>
  <si>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</si>
  <si>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</si>
  <si>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</si>
  <si>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</si>
  <si>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</si>
  <si>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</si>
  <si>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</si>
  <si>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</si>
  <si>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</si>
  <si>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</si>
  <si>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</si>
  <si>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</si>
  <si>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</si>
  <si>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</si>
  <si>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</si>
  <si>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</si>
  <si>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</si>
  <si>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</si>
  <si>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</si>
  <si>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</si>
  <si>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</si>
  <si>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</si>
  <si>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</si>
  <si>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</si>
  <si>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</si>
  <si>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</si>
  <si>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</si>
  <si>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</si>
  <si>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</si>
  <si>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</si>
  <si>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</si>
  <si>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</si>
  <si>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</si>
  <si>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</si>
  <si>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</si>
  <si>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</si>
  <si>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</si>
  <si>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</si>
  <si>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</si>
  <si>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</si>
  <si>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</si>
  <si>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</si>
  <si>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</si>
  <si>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</si>
  <si>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</si>
  <si>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</si>
  <si>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</si>
  <si>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</si>
  <si>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</si>
  <si>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</si>
  <si>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</si>
  <si>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</si>
  <si>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</si>
  <si>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</si>
  <si>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</si>
  <si>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</si>
  <si>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</si>
  <si>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</si>
  <si>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</si>
  <si>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</si>
  <si>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</si>
  <si>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</si>
  <si>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</si>
  <si>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</si>
  <si>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</si>
  <si>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</si>
  <si>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</si>
  <si>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</si>
  <si>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</si>
  <si>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</si>
  <si>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</si>
  <si>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</si>
  <si>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</si>
  <si>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</si>
  <si>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</si>
  <si>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</si>
  <si>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</si>
  <si>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</si>
  <si>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</si>
  <si>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</si>
  <si>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</si>
  <si>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</si>
  <si>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</si>
  <si>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</si>
  <si>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</si>
  <si>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</si>
  <si>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</si>
  <si>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</si>
  <si>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</si>
  <si>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</si>
  <si>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</si>
  <si>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</si>
  <si>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</si>
  <si>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</si>
  <si>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</si>
  <si>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</si>
  <si>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</si>
  <si>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</si>
  <si>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</si>
  <si>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</si>
  <si>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</si>
  <si>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</si>
  <si>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</si>
  <si>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</si>
  <si>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</si>
  <si>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</si>
  <si>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</si>
  <si>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</si>
  <si>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</si>
  <si>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</si>
  <si>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</si>
  <si>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</si>
  <si>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</si>
  <si>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</si>
  <si>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</si>
  <si>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</si>
  <si>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</si>
  <si>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</si>
  <si>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</si>
  <si>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</si>
  <si>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</si>
  <si>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</si>
  <si>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</si>
  <si>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</si>
  <si>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</si>
  <si>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</si>
  <si>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</si>
  <si>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</si>
  <si>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</si>
  <si>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</si>
  <si>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</si>
  <si>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</si>
  <si>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</si>
  <si>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</si>
  <si>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</si>
  <si>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</si>
  <si>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</si>
  <si>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</si>
  <si>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</si>
  <si>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</si>
  <si>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</si>
  <si>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</si>
  <si>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</si>
  <si>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</si>
  <si>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</si>
  <si>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</si>
  <si>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</si>
  <si>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</si>
  <si>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</si>
  <si>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</si>
  <si>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</si>
  <si>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</si>
  <si>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</si>
  <si>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</si>
  <si>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</si>
  <si>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</si>
  <si>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</si>
  <si>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</si>
  <si>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</si>
  <si>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</si>
  <si>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</si>
  <si>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</si>
  <si>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</si>
  <si>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</si>
  <si>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</si>
  <si>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</si>
  <si>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</si>
  <si>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</si>
  <si>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</si>
  <si>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</si>
  <si>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</si>
  <si>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</si>
  <si>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</si>
  <si>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</si>
  <si>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</si>
  <si>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</si>
  <si>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</si>
  <si>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</si>
  <si>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</si>
  <si>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</si>
  <si>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</si>
  <si>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</si>
  <si>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</si>
  <si>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</si>
  <si>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</si>
  <si>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</si>
  <si>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</si>
  <si>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</si>
  <si>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</si>
  <si>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</si>
  <si>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</si>
  <si>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</si>
  <si>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</si>
  <si>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</si>
  <si>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</si>
  <si>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</si>
  <si>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</si>
  <si>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</si>
  <si>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</si>
  <si>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</si>
  <si>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</si>
  <si>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</si>
  <si>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</si>
  <si>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</si>
  <si>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</si>
  <si>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</si>
  <si>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</si>
  <si>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</si>
  <si>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</si>
  <si>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</si>
  <si>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</si>
  <si>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</si>
  <si>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</si>
  <si>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</si>
  <si>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</si>
  <si>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</si>
  <si>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</si>
  <si>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</si>
  <si>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</si>
  <si>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</si>
  <si>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</si>
  <si>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</si>
  <si>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</si>
  <si>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</si>
  <si>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</si>
  <si>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</si>
  <si>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</si>
  <si>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</si>
  <si>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</si>
  <si>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</si>
  <si>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</si>
  <si>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</si>
  <si>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</si>
  <si>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</si>
  <si>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</si>
  <si>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</si>
  <si>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</si>
  <si>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</si>
  <si>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</si>
  <si>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</si>
  <si>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</si>
  <si>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</si>
  <si>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</si>
  <si>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</si>
  <si>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</si>
  <si>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</si>
  <si>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</si>
  <si>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</si>
  <si>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</si>
  <si>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</si>
  <si>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</si>
  <si>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</si>
  <si>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</si>
  <si>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</si>
  <si>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</si>
  <si>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</si>
  <si>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</si>
  <si>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</si>
  <si>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</si>
  <si>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</si>
  <si>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</si>
  <si>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</si>
  <si>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</si>
  <si>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</si>
  <si>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</si>
  <si>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</si>
  <si>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</si>
  <si>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</si>
  <si>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</si>
  <si>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</si>
  <si>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</si>
  <si>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</si>
  <si>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</si>
  <si>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</si>
  <si>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</si>
  <si>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</si>
  <si>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</si>
  <si>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</si>
  <si>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</si>
  <si>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</si>
  <si>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</si>
  <si>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</si>
  <si>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</si>
  <si>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</si>
  <si>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</si>
  <si>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</si>
  <si>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</si>
  <si>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</si>
  <si>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</si>
  <si>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</si>
  <si>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</si>
  <si>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</si>
  <si>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</si>
  <si>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</si>
  <si>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</si>
  <si>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</si>
  <si>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</si>
  <si>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</si>
  <si>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</si>
  <si>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</si>
  <si>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</si>
  <si>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</si>
  <si>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</si>
  <si>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</si>
  <si>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</si>
  <si>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</si>
  <si>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</si>
  <si>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</si>
  <si>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</si>
  <si>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</si>
  <si>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</si>
  <si>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</si>
  <si>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</si>
  <si>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</si>
  <si>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</si>
  <si>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</si>
  <si>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</si>
  <si>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</si>
  <si>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</si>
  <si>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</si>
  <si>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</si>
  <si>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</si>
  <si>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</si>
  <si>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</si>
  <si>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</si>
  <si>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</si>
  <si>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</si>
  <si>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</si>
  <si>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</si>
  <si>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</si>
  <si>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</si>
  <si>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</si>
  <si>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</si>
  <si>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</si>
  <si>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</si>
  <si>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</si>
  <si>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</si>
  <si>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</si>
  <si>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</si>
  <si>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</si>
  <si>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</si>
  <si>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</si>
  <si>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</si>
  <si>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</si>
  <si>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</si>
  <si>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</si>
  <si>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</si>
  <si>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</si>
  <si>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</si>
  <si>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</si>
  <si>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</si>
  <si>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</si>
  <si>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</si>
  <si>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</si>
  <si>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</si>
  <si>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</si>
  <si>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</si>
  <si>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</si>
  <si>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</si>
  <si>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</si>
  <si>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</si>
  <si>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</si>
  <si>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</si>
  <si>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</si>
  <si>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</si>
  <si>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</si>
  <si>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</si>
  <si>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</si>
  <si>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</si>
  <si>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</si>
  <si>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</si>
  <si>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</si>
  <si>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</si>
  <si>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</si>
  <si>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</si>
  <si>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</si>
  <si>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</si>
  <si>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</si>
  <si>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</si>
  <si>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</si>
  <si>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</si>
  <si>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</si>
  <si>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</si>
  <si>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</si>
  <si>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</si>
  <si>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</si>
  <si>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</si>
  <si>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</si>
  <si>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</si>
  <si>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</si>
  <si>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</si>
  <si>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</si>
  <si>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</si>
  <si>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</si>
  <si>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</si>
  <si>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</si>
  <si>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</si>
  <si>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</si>
  <si>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</si>
  <si>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</si>
  <si>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</si>
  <si>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</si>
  <si>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</si>
  <si>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</si>
  <si>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</si>
  <si>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</si>
  <si>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</si>
  <si>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</si>
  <si>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</si>
  <si>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</si>
  <si>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</si>
  <si>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</si>
  <si>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</si>
  <si>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</si>
  <si>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</si>
  <si>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</si>
  <si>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</si>
  <si>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</si>
  <si>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</si>
  <si>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</si>
  <si>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</si>
  <si>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</si>
  <si>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</si>
  <si>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</si>
  <si>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</si>
  <si>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</si>
  <si>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</si>
  <si>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</si>
  <si>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</si>
  <si>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</si>
  <si>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</si>
  <si>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</si>
  <si>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</si>
  <si>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</si>
  <si>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</si>
  <si>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</si>
  <si>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</si>
  <si>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</si>
  <si>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</si>
  <si>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</si>
  <si>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</si>
  <si>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</si>
  <si>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</si>
  <si>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</si>
  <si>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</si>
  <si>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</si>
  <si>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</si>
  <si>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</si>
  <si>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</si>
  <si>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</si>
  <si>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</si>
  <si>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</si>
  <si>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</si>
  <si>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</si>
  <si>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</si>
  <si>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</si>
  <si>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</si>
  <si>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</si>
  <si>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</si>
  <si>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</si>
  <si>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</si>
  <si>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</si>
  <si>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</si>
  <si>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</si>
  <si>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</si>
  <si>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</si>
  <si>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</si>
  <si>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</si>
  <si>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</si>
  <si>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</si>
  <si>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</si>
  <si>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</si>
  <si>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</si>
  <si>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</si>
  <si>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</si>
  <si>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</si>
  <si>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</si>
  <si>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</si>
  <si>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</si>
  <si>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</si>
  <si>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</si>
  <si>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</si>
  <si>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</si>
  <si>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</si>
  <si>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</si>
  <si>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</si>
  <si>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</si>
  <si>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</si>
  <si>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</si>
  <si>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</si>
  <si>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</si>
  <si>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</si>
  <si>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</si>
  <si>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</si>
  <si>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</si>
  <si>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</si>
  <si>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</si>
  <si>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</si>
  <si>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</si>
  <si>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</si>
  <si>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</si>
  <si>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</si>
  <si>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</si>
  <si>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</si>
  <si>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</si>
  <si>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</si>
  <si>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</si>
  <si>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</si>
  <si>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</si>
  <si>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</si>
  <si>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</si>
  <si>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</si>
  <si>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</si>
  <si>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</si>
  <si>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</si>
  <si>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</si>
  <si>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</si>
  <si>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</si>
  <si>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</si>
  <si>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</si>
  <si>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</si>
  <si>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</si>
  <si>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</si>
  <si>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</si>
  <si>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</si>
  <si>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</si>
  <si>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</si>
  <si>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</si>
  <si>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</si>
  <si>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</si>
  <si>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</si>
  <si>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</si>
  <si>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</si>
  <si>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</si>
  <si>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</si>
  <si>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</si>
  <si>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</si>
  <si>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</si>
  <si>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</si>
  <si>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</si>
  <si>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</si>
  <si>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</si>
  <si>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</si>
  <si>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</si>
  <si>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</si>
  <si>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</si>
  <si>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</si>
  <si>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</si>
  <si>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</si>
  <si>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</si>
  <si>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</si>
  <si>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</si>
  <si>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</si>
  <si>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</si>
  <si>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</si>
  <si>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</si>
  <si>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</si>
  <si>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</si>
  <si>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</si>
  <si>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</si>
  <si>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</si>
  <si>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</si>
  <si>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</si>
  <si>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</si>
  <si>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</si>
  <si>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</si>
  <si>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</si>
  <si>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</si>
  <si>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</si>
  <si>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</si>
  <si>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</si>
  <si>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</si>
  <si>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</si>
  <si>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</si>
  <si>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</si>
  <si>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</si>
  <si>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</si>
  <si>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</si>
  <si>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</si>
  <si>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</si>
  <si>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</si>
  <si>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</si>
  <si>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</si>
  <si>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</si>
  <si>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</si>
  <si>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</si>
  <si>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</si>
  <si>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</si>
  <si>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</si>
  <si>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</si>
  <si>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</si>
  <si>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</si>
  <si>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</si>
  <si>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</si>
  <si>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</si>
  <si>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</si>
  <si>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</si>
  <si>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</si>
  <si>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</si>
  <si>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</si>
  <si>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</si>
  <si>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</si>
  <si>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</si>
  <si>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</si>
  <si>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</si>
  <si>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</si>
  <si>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</si>
  <si>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</si>
  <si>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</si>
  <si>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</si>
  <si>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</si>
  <si>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</si>
  <si>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</si>
  <si>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</si>
  <si>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</si>
  <si>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</si>
  <si>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</si>
  <si>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</si>
  <si>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</si>
  <si>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</si>
  <si>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</si>
  <si>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</si>
  <si>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</si>
  <si>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</si>
  <si>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</si>
  <si>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</si>
  <si>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</si>
  <si>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</si>
  <si>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</si>
  <si>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</si>
  <si>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</si>
  <si>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</si>
  <si>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</si>
  <si>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</si>
  <si>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</si>
  <si>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</si>
  <si>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</si>
  <si>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</si>
  <si>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</si>
  <si>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</si>
  <si>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</si>
  <si>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</si>
  <si>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</si>
  <si>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</si>
  <si>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</si>
  <si>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</si>
  <si>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</si>
  <si>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</si>
  <si>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</si>
  <si>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</si>
  <si>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</si>
  <si>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</si>
  <si>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</si>
  <si>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</si>
  <si>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</si>
  <si>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</si>
  <si>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</si>
  <si>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</si>
  <si>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</si>
  <si>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</si>
  <si>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</si>
  <si>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</si>
  <si>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</si>
  <si>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</si>
  <si>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</si>
  <si>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</si>
  <si>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</si>
  <si>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</si>
  <si>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</si>
  <si>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</si>
  <si>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</si>
  <si>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</si>
  <si>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</si>
  <si>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</si>
  <si>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</si>
  <si>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</si>
  <si>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</si>
  <si>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</si>
  <si>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</si>
  <si>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</si>
  <si>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</si>
  <si>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</si>
  <si>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</si>
  <si>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</si>
  <si>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</si>
  <si>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</si>
  <si>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</si>
  <si>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</si>
  <si>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</si>
  <si>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</si>
  <si>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</si>
  <si>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</si>
  <si>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</si>
  <si>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</si>
  <si>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</si>
  <si>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</si>
  <si>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</si>
  <si>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</si>
  <si>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</si>
  <si>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</si>
  <si>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</si>
  <si>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</si>
  <si>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</si>
  <si>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</si>
  <si>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</si>
  <si>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</si>
  <si>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</si>
  <si>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</si>
  <si>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</si>
  <si>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</si>
  <si>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</si>
  <si>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</si>
  <si>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</si>
  <si>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</si>
  <si>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</si>
  <si>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</si>
  <si>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</si>
  <si>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</si>
  <si>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</si>
  <si>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</si>
  <si>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</si>
  <si>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</si>
  <si>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</si>
  <si>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</si>
  <si>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</si>
  <si>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</si>
  <si>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</si>
  <si>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</si>
  <si>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</si>
  <si>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</si>
  <si>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</si>
  <si>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</si>
  <si>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</si>
  <si>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</si>
  <si>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</si>
  <si>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</si>
  <si>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</si>
  <si>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</si>
  <si>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</si>
  <si>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</si>
  <si>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</si>
  <si>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</si>
  <si>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</si>
  <si>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</si>
  <si>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</si>
  <si>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</si>
  <si>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</si>
  <si>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</si>
  <si>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</si>
  <si>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</si>
  <si>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</si>
  <si>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</si>
  <si>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</si>
  <si>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</si>
  <si>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</si>
  <si>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</si>
  <si>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</si>
  <si>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</si>
  <si>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</si>
  <si>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</si>
  <si>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</si>
  <si>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</si>
  <si>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</si>
  <si>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</si>
  <si>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</si>
  <si>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</si>
  <si>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</si>
  <si>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</si>
  <si>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</si>
  <si>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</si>
  <si>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</si>
  <si>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</si>
  <si>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</si>
  <si>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</si>
  <si>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</si>
  <si>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</si>
  <si>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</si>
  <si>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</si>
  <si>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</si>
  <si>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</si>
  <si>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</si>
  <si>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</si>
  <si>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</si>
  <si>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</si>
  <si>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</si>
  <si>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</si>
  <si>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</si>
  <si>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</si>
  <si>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</si>
  <si>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</si>
  <si>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</si>
  <si>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</si>
  <si>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</si>
  <si>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</si>
  <si>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</si>
  <si>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</si>
  <si>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</si>
  <si>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</si>
  <si>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</si>
  <si>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</si>
  <si>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</si>
  <si>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</si>
  <si>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</si>
  <si>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</si>
  <si>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</si>
  <si>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</si>
  <si>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</si>
  <si>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</si>
  <si>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</si>
  <si>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</si>
  <si>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</si>
  <si>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</si>
  <si>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</si>
  <si>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</si>
  <si>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</si>
  <si>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</si>
  <si>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</si>
  <si>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</si>
  <si>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</si>
  <si>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</si>
  <si>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</si>
  <si>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</si>
  <si>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</si>
  <si>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</si>
  <si>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</si>
  <si>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</si>
  <si>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</si>
  <si>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</si>
  <si>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</si>
  <si>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</si>
  <si>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</si>
  <si>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</si>
  <si>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</si>
  <si>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</si>
  <si>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</si>
  <si>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</si>
  <si>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</si>
  <si>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</si>
  <si>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</si>
  <si>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</si>
  <si>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</si>
  <si>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</si>
  <si>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</si>
  <si>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</si>
  <si>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</si>
  <si>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</si>
  <si>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</si>
  <si>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</si>
  <si>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</si>
  <si>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</si>
  <si>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</si>
  <si>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</si>
  <si>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</si>
  <si>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</si>
  <si>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</si>
  <si>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</si>
  <si>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</si>
  <si>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</si>
  <si>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</si>
  <si>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</si>
  <si>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</si>
  <si>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</si>
  <si>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</si>
  <si>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</si>
  <si>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</si>
  <si>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</si>
  <si>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</si>
  <si>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</si>
  <si>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</si>
  <si>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</si>
  <si>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</si>
  <si>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</si>
  <si>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</si>
  <si>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</si>
  <si>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</si>
  <si>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</si>
  <si>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</si>
  <si>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</si>
  <si>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</si>
  <si>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</si>
  <si>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</si>
  <si>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</si>
  <si>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</si>
  <si>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</si>
  <si>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</si>
  <si>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</si>
  <si>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</si>
  <si>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</si>
  <si>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</si>
  <si>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</si>
  <si>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</si>
  <si>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</si>
  <si>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</si>
  <si>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</si>
  <si>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</si>
  <si>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</si>
  <si>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</si>
  <si>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</si>
  <si>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</si>
  <si>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</si>
  <si>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</si>
  <si>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</si>
  <si>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</si>
  <si>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</si>
  <si>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</si>
  <si>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</si>
  <si>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</si>
  <si>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</si>
  <si>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</si>
  <si>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</si>
  <si>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</si>
  <si>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</si>
  <si>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</si>
  <si>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</si>
  <si>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</si>
  <si>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</si>
  <si>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</si>
  <si>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</si>
  <si>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</si>
  <si>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</si>
  <si>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</si>
  <si>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</si>
  <si>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</si>
  <si>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</si>
  <si>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</si>
  <si>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</si>
  <si>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</si>
  <si>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</si>
  <si>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</si>
  <si>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</si>
  <si>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</si>
  <si>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</si>
  <si>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</si>
  <si>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</si>
  <si>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</si>
  <si>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</si>
  <si>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</si>
  <si>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</si>
  <si>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</si>
  <si>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</si>
  <si>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</si>
  <si>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</si>
  <si>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</si>
  <si>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</si>
  <si>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</si>
  <si>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</si>
  <si>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</si>
  <si>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</si>
  <si>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</si>
  <si>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</si>
  <si>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</si>
  <si>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</si>
  <si>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</si>
  <si>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</si>
  <si>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</si>
  <si>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</si>
  <si>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</si>
  <si>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</si>
  <si>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</si>
  <si>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</si>
  <si>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</si>
  <si>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</si>
  <si>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</si>
  <si>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</si>
  <si>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</si>
  <si>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</si>
  <si>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</si>
  <si>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</si>
  <si>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</si>
  <si>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</si>
  <si>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</si>
  <si>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</si>
  <si>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</si>
  <si>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</si>
  <si>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</si>
  <si>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</si>
  <si>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</si>
  <si>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</si>
  <si>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</si>
  <si>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</si>
  <si>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</si>
  <si>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</si>
  <si>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</si>
  <si>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</si>
  <si>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</si>
  <si>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</si>
  <si>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</si>
  <si>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</si>
  <si>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</si>
  <si>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</si>
  <si>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</si>
  <si>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</si>
  <si>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</si>
  <si>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</si>
  <si>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</si>
  <si>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</si>
  <si>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</si>
  <si>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</si>
  <si>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</si>
  <si>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</si>
  <si>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</si>
  <si>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</si>
  <si>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</si>
  <si>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</si>
  <si>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</si>
  <si>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</si>
  <si>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</si>
  <si>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</si>
  <si>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</si>
  <si>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</si>
  <si>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</si>
  <si>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</si>
  <si>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</si>
  <si>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</si>
  <si>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</si>
  <si>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</si>
  <si>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</si>
  <si>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</si>
  <si>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</si>
  <si>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</si>
  <si>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</si>
  <si>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</si>
  <si>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</si>
  <si>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</si>
  <si>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</si>
  <si>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</si>
  <si>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</si>
  <si>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</si>
  <si>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</si>
  <si>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</si>
  <si>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</si>
  <si>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</si>
  <si>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</si>
  <si>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</si>
  <si>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</si>
  <si>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</si>
  <si>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</si>
  <si>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</si>
  <si>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</si>
  <si>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</si>
  <si>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</si>
  <si>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</si>
  <si>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</si>
  <si>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</si>
  <si>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</si>
  <si>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</si>
  <si>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</si>
  <si>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</si>
  <si>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</si>
  <si>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</si>
  <si>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</si>
  <si>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</si>
  <si>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</si>
  <si>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</si>
  <si>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</si>
  <si>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</si>
  <si>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</si>
  <si>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</si>
  <si>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</si>
  <si>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</si>
  <si>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</si>
  <si>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</si>
  <si>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</si>
  <si>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</si>
  <si>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</si>
  <si>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</si>
  <si>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</si>
  <si>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</si>
  <si>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</si>
  <si>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</si>
  <si>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</si>
  <si>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</si>
  <si>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</si>
  <si>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</si>
  <si>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</si>
  <si>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</si>
  <si>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</si>
  <si>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</si>
  <si>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</si>
  <si>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</si>
  <si>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</si>
  <si>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</si>
  <si>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</si>
  <si>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</si>
  <si>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</si>
  <si>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</si>
  <si>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</si>
  <si>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</si>
  <si>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</si>
  <si>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</si>
  <si>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</si>
  <si>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</si>
  <si>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</si>
  <si>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</si>
  <si>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</si>
  <si>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</si>
  <si>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</si>
  <si>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</si>
  <si>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</si>
  <si>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</si>
  <si>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</si>
  <si>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</si>
  <si>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</si>
  <si>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</si>
  <si>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</si>
  <si>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</si>
  <si>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</si>
  <si>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</si>
  <si>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</si>
  <si>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</si>
  <si>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</si>
  <si>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</si>
  <si>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</si>
  <si>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</si>
  <si>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</si>
  <si>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</si>
  <si>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</si>
  <si>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</si>
  <si>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</si>
  <si>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</si>
  <si>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</si>
  <si>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</si>
  <si>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</si>
  <si>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</si>
  <si>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</si>
  <si>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</si>
  <si>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</si>
  <si>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</si>
  <si>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</si>
  <si>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</si>
  <si>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</si>
  <si>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</si>
  <si>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</si>
  <si>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</si>
  <si>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</si>
  <si>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</si>
  <si>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</si>
  <si>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</si>
  <si>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</si>
  <si>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</si>
  <si>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</si>
  <si>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</si>
  <si>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</si>
  <si>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</si>
  <si>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</si>
  <si>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</si>
  <si>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</si>
  <si>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</si>
  <si>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</si>
  <si>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</si>
  <si>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</si>
  <si>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</si>
  <si>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</si>
  <si>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</si>
  <si>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</si>
  <si>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</si>
  <si>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</si>
  <si>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</si>
  <si>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</si>
  <si>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</si>
  <si>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</si>
  <si>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</si>
  <si>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</si>
  <si>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</si>
  <si>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</si>
  <si>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</si>
  <si>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</si>
  <si>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</si>
  <si>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</si>
  <si>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</si>
  <si>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</si>
  <si>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</si>
  <si>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</si>
  <si>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</si>
  <si>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</si>
  <si>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</si>
  <si>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</si>
  <si>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</si>
  <si>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</si>
  <si>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</si>
  <si>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</si>
  <si>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</si>
  <si>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</si>
  <si>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</si>
  <si>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</si>
  <si>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</si>
  <si>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</si>
  <si>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</si>
  <si>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</si>
  <si>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</si>
  <si>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</si>
  <si>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</si>
  <si>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</si>
  <si>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</si>
  <si>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</si>
  <si>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</si>
  <si>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</si>
  <si>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</si>
  <si>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</si>
  <si>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</si>
  <si>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</si>
  <si>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</si>
  <si>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</si>
  <si>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</si>
  <si>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</si>
  <si>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</si>
  <si>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</si>
  <si>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</si>
  <si>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</si>
  <si>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</si>
  <si>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</si>
  <si>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</si>
  <si>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</si>
  <si>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</si>
  <si>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</si>
  <si>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</si>
  <si>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</si>
  <si>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</si>
  <si>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</si>
  <si>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</si>
  <si>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</si>
  <si>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</si>
  <si>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</si>
  <si>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</si>
  <si>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</si>
  <si>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</si>
  <si>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</si>
  <si>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</si>
  <si>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</si>
  <si>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</si>
  <si>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</si>
  <si>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</si>
  <si>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</si>
  <si>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</si>
  <si>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</si>
  <si>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</si>
  <si>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</si>
  <si>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</si>
  <si>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</si>
  <si>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</si>
  <si>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</si>
  <si>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</si>
  <si>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</si>
  <si>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</si>
  <si>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</si>
  <si>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</si>
  <si>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</si>
  <si>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</si>
  <si>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</si>
  <si>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</si>
  <si>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</si>
  <si>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</si>
  <si>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</si>
  <si>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</si>
  <si>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</si>
  <si>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</si>
  <si>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</si>
  <si>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</si>
  <si>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</si>
  <si>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</si>
  <si>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</si>
  <si>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</si>
  <si>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</si>
  <si>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</si>
  <si>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</si>
  <si>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</si>
  <si>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</si>
  <si>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</si>
  <si>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</si>
  <si>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</si>
  <si>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</si>
  <si>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</si>
  <si>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</si>
  <si>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</si>
  <si>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</si>
  <si>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</si>
  <si>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</si>
  <si>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</si>
  <si>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</si>
  <si>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</si>
  <si>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</si>
  <si>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</si>
  <si>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</si>
  <si>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</si>
  <si>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</si>
  <si>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</si>
  <si>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</si>
  <si>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</si>
  <si>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</si>
  <si>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</si>
  <si>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</si>
  <si>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</si>
  <si>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</si>
  <si>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</si>
  <si>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</si>
  <si>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</si>
  <si>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</si>
  <si>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</si>
  <si>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</si>
  <si>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</si>
  <si>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</si>
  <si>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</si>
  <si>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</si>
  <si>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</si>
  <si>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</si>
  <si>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</si>
  <si>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</si>
  <si>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</si>
  <si>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</si>
  <si>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</si>
  <si>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</si>
  <si>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</si>
  <si>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</si>
  <si>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</si>
  <si>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</si>
  <si>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</si>
  <si>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</si>
  <si>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</si>
  <si>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</si>
  <si>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</si>
  <si>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</si>
  <si>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</si>
  <si>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</si>
  <si>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</si>
  <si>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</si>
  <si>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</si>
  <si>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</si>
  <si>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</si>
  <si>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</si>
  <si>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</si>
  <si>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</si>
  <si>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</si>
  <si>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</si>
  <si>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</si>
  <si>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</si>
  <si>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</si>
  <si>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</si>
  <si>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</si>
  <si>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</si>
  <si>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</si>
  <si>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</si>
  <si>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</si>
  <si>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</si>
  <si>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</si>
  <si>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</si>
  <si>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</si>
  <si>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</si>
  <si>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</si>
  <si>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</si>
  <si>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</si>
  <si>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</si>
  <si>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</si>
  <si>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</si>
  <si>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</si>
  <si>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</si>
  <si>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</si>
  <si>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</si>
  <si>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</si>
  <si>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</si>
  <si>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</si>
  <si>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</si>
  <si>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</si>
  <si>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</si>
  <si>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</si>
  <si>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</si>
  <si>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</si>
  <si>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</si>
  <si>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</si>
  <si>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</si>
  <si>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</si>
  <si>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</si>
  <si>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</si>
  <si>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</si>
  <si>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</si>
  <si>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</si>
  <si>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</si>
  <si>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</si>
  <si>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</si>
  <si>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</si>
  <si>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</si>
  <si>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</si>
  <si>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</si>
  <si>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</si>
  <si>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</si>
  <si>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</si>
  <si>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</si>
  <si>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</si>
  <si>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</si>
  <si>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</si>
  <si>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</si>
  <si>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</si>
  <si>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</si>
  <si>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</si>
  <si>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</si>
  <si>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</si>
  <si>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</si>
  <si>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</si>
  <si>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</si>
  <si>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</si>
  <si>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</si>
  <si>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</si>
  <si>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</si>
  <si>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</si>
  <si>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</si>
  <si>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</si>
  <si>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</si>
  <si>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</si>
  <si>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</si>
  <si>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</si>
  <si>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</si>
  <si>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</si>
  <si>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</si>
  <si>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</si>
  <si>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</si>
  <si>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</si>
  <si>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</si>
  <si>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</si>
  <si>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</si>
  <si>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</si>
  <si>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</si>
  <si>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</si>
  <si>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</si>
  <si>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</si>
  <si>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</si>
  <si>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</si>
  <si>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</si>
  <si>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</si>
  <si>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</si>
  <si>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</si>
  <si>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</si>
  <si>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</si>
  <si>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</si>
  <si>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</si>
  <si>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</si>
  <si>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</si>
  <si>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</si>
  <si>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</si>
  <si>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</si>
  <si>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</si>
  <si>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</si>
  <si>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</si>
  <si>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</si>
  <si>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</si>
  <si>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</si>
  <si>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</si>
  <si>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</si>
  <si>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</si>
  <si>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</si>
  <si>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</si>
  <si>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</si>
  <si>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</si>
  <si>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</si>
  <si>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</si>
  <si>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</si>
  <si>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</si>
  <si>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</si>
  <si>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</si>
  <si>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</si>
  <si>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</si>
  <si>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</si>
  <si>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</si>
  <si>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</si>
  <si>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</si>
  <si>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</si>
  <si>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</si>
  <si>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</si>
  <si>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</si>
  <si>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</si>
  <si>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</si>
  <si>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</si>
  <si>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</si>
  <si>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</si>
  <si>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</si>
  <si>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</si>
  <si>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</si>
  <si>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</si>
  <si>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</si>
  <si>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</si>
  <si>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</si>
  <si>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</si>
  <si>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</si>
  <si>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</si>
  <si>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</si>
  <si>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</si>
  <si>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</si>
  <si>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</si>
  <si>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</si>
  <si>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</si>
  <si>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</si>
  <si>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</si>
  <si>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</si>
  <si>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</si>
  <si>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</si>
  <si>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</si>
  <si>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</si>
  <si>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</si>
  <si>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</si>
  <si>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</si>
  <si>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</si>
  <si>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</si>
  <si>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</si>
  <si>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</si>
  <si>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</si>
  <si>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</si>
  <si>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</si>
  <si>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</si>
  <si>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</si>
  <si>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</si>
  <si>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</si>
  <si>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</si>
  <si>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</si>
  <si>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</si>
  <si>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</si>
  <si>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</si>
  <si>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</si>
  <si>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</si>
  <si>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</si>
  <si>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</si>
  <si>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</si>
  <si>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</si>
  <si>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</si>
  <si>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</si>
  <si>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</si>
  <si>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</si>
  <si>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</si>
  <si>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</si>
  <si>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</si>
  <si>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</si>
  <si>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</si>
  <si>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</si>
  <si>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</si>
  <si>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</si>
  <si>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</si>
  <si>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</si>
  <si>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</si>
  <si>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</si>
  <si>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</si>
  <si>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</si>
  <si>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</si>
  <si>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</si>
  <si>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</si>
  <si>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</si>
  <si>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</si>
  <si>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</si>
  <si>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</si>
  <si>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</si>
  <si>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</si>
  <si>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</si>
  <si>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</si>
  <si>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</si>
  <si>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</si>
  <si>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</si>
  <si>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</si>
  <si>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</si>
  <si>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</si>
  <si>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</si>
  <si>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</si>
  <si>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</si>
  <si>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</si>
  <si>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</si>
  <si>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</si>
  <si>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</si>
  <si>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</si>
  <si>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</si>
  <si>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</si>
  <si>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</si>
  <si>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</si>
  <si>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</si>
  <si>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</si>
  <si>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</si>
  <si>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</si>
  <si>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</si>
  <si>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</si>
  <si>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</si>
  <si>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</si>
  <si>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</si>
  <si>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</si>
  <si>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</si>
  <si>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</si>
  <si>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</si>
  <si>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</si>
  <si>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</si>
  <si>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</si>
  <si>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</si>
  <si>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</si>
  <si>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</si>
  <si>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</si>
  <si>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</si>
  <si>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</si>
  <si>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</si>
  <si>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</si>
  <si>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</si>
  <si>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</si>
  <si>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</si>
  <si>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</si>
  <si>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</si>
  <si>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</si>
  <si>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</si>
  <si>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</si>
  <si>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</si>
  <si>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</si>
  <si>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</si>
  <si>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</si>
  <si>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</si>
  <si>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</si>
  <si>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</si>
  <si>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</si>
  <si>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</si>
  <si>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</si>
  <si>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</si>
  <si>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</si>
  <si>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</si>
  <si>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</si>
  <si>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</si>
  <si>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</si>
  <si>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</si>
  <si>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</si>
  <si>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</si>
  <si>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</si>
  <si>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</si>
  <si>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</si>
  <si>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</si>
  <si>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</si>
  <si>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</si>
  <si>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</si>
  <si>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</si>
  <si>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</si>
  <si>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</si>
  <si>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</si>
  <si>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</si>
  <si>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</si>
  <si>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</si>
  <si>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</si>
  <si>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</si>
  <si>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</si>
  <si>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</si>
  <si>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</si>
  <si>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</si>
  <si>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</si>
  <si>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</si>
  <si>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</si>
  <si>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</si>
  <si>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</si>
  <si>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</si>
  <si>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</si>
  <si>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</si>
  <si>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</si>
  <si>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</si>
  <si>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</si>
  <si>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</si>
  <si>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</si>
  <si>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</si>
  <si>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</si>
  <si>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</si>
  <si>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</si>
  <si>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</si>
  <si>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</si>
  <si>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</si>
  <si>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</si>
  <si>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</si>
  <si>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</si>
  <si>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</si>
  <si>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</si>
  <si>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</si>
  <si>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</si>
  <si>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</si>
  <si>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</si>
  <si>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</si>
  <si>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</si>
  <si>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</si>
  <si>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</si>
  <si>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</si>
  <si>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</si>
  <si>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</si>
  <si>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</si>
  <si>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</si>
  <si>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</si>
  <si>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</si>
  <si>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</si>
  <si>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</si>
  <si>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</si>
  <si>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</si>
  <si>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</si>
  <si>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</si>
  <si>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</si>
  <si>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</si>
  <si>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</si>
  <si>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</si>
  <si>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</si>
  <si>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</si>
  <si>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</si>
  <si>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</si>
  <si>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</si>
  <si>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</si>
  <si>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</si>
  <si>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</si>
  <si>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</si>
  <si>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</si>
  <si>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</si>
  <si>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</si>
  <si>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</si>
  <si>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</si>
  <si>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</si>
  <si>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</si>
  <si>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</si>
  <si>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</si>
  <si>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</si>
  <si>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</si>
  <si>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</si>
  <si>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</si>
  <si>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</si>
  <si>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</si>
  <si>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</si>
  <si>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</si>
  <si>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</si>
  <si>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</si>
  <si>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</si>
  <si>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</si>
  <si>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</si>
  <si>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</si>
  <si>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</si>
  <si>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</si>
  <si>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</si>
  <si>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</si>
  <si>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</si>
  <si>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</si>
  <si>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</si>
  <si>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</si>
  <si>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</si>
  <si>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</si>
  <si>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</si>
  <si>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</si>
  <si>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</si>
  <si>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</si>
  <si>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</si>
  <si>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</si>
  <si>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</si>
  <si>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</si>
  <si>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</si>
  <si>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</si>
  <si>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</si>
  <si>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</si>
  <si>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</si>
  <si>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</si>
  <si>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</si>
  <si>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</si>
  <si>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</si>
  <si>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</si>
  <si>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</si>
  <si>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</si>
  <si>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</si>
  <si>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</si>
  <si>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</si>
  <si>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</si>
  <si>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</si>
  <si>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</si>
  <si>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</si>
  <si>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</si>
  <si>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</si>
  <si>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</si>
  <si>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</si>
  <si>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</si>
  <si>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</si>
  <si>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</si>
  <si>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</si>
  <si>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</si>
  <si>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</si>
  <si>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</si>
  <si>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</si>
  <si>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</si>
  <si>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</si>
  <si>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</si>
  <si>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</si>
  <si>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</si>
  <si>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</si>
  <si>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</si>
  <si>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</si>
  <si>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</si>
  <si>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</si>
  <si>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</si>
  <si>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</si>
  <si>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</si>
  <si>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</si>
  <si>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</si>
  <si>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</si>
  <si>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</si>
  <si>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</si>
  <si>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</si>
  <si>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</si>
  <si>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</si>
  <si>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</si>
  <si>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</si>
  <si>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</si>
  <si>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</si>
  <si>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</si>
  <si>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</si>
  <si>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</si>
  <si>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</si>
  <si>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</si>
  <si>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</si>
  <si>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</si>
  <si>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</si>
  <si>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</si>
  <si>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</si>
  <si>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</si>
  <si>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</si>
  <si>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</si>
  <si>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</si>
  <si>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</si>
  <si>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</si>
  <si>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</si>
  <si>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</si>
  <si>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</si>
  <si>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</si>
  <si>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</si>
  <si>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</si>
  <si>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</si>
  <si>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</si>
  <si>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</si>
  <si>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</si>
  <si>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</si>
  <si>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</si>
  <si>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</si>
  <si>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</si>
  <si>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</si>
  <si>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</si>
  <si>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</si>
  <si>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</si>
  <si>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</si>
  <si>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</si>
  <si>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</si>
  <si>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</si>
  <si>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</si>
  <si>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</si>
  <si>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</si>
  <si>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</si>
  <si>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</si>
  <si>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</si>
  <si>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</si>
  <si>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</si>
  <si>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</si>
  <si>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</si>
  <si>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</si>
  <si>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</si>
  <si>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</si>
  <si>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</si>
  <si>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</si>
  <si>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</si>
  <si>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</si>
  <si>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</si>
  <si>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</si>
  <si>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</si>
  <si>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</si>
  <si>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</si>
  <si>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</si>
  <si>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</si>
  <si>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</si>
  <si>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</si>
  <si>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</si>
  <si>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</si>
  <si>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</si>
  <si>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</si>
  <si>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</si>
  <si>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</si>
  <si>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</si>
  <si>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</si>
  <si>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</si>
  <si>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</si>
  <si>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</si>
  <si>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</si>
  <si>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</si>
  <si>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</si>
  <si>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</si>
  <si>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</si>
  <si>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</si>
  <si>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</si>
  <si>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</si>
  <si>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</si>
  <si>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</si>
  <si>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</si>
  <si>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</si>
  <si>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</si>
  <si>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</si>
  <si>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</si>
  <si>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</si>
  <si>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</si>
  <si>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</si>
  <si>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</si>
  <si>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</si>
  <si>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</si>
  <si>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</si>
  <si>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</si>
  <si>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</si>
  <si>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</si>
  <si>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</si>
  <si>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</si>
  <si>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</si>
  <si>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</si>
  <si>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</si>
  <si>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</si>
  <si>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</si>
  <si>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</si>
  <si>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</si>
  <si>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</si>
  <si>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</si>
  <si>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</si>
  <si>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</si>
  <si>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</si>
  <si>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</si>
  <si>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</si>
  <si>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</si>
  <si>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</si>
  <si>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</si>
  <si>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</si>
  <si>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</si>
  <si>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</si>
  <si>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</si>
  <si>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</si>
  <si>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</si>
  <si>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</si>
  <si>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</si>
  <si>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</si>
  <si>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</si>
  <si>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</si>
  <si>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</si>
  <si>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</si>
  <si>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</si>
  <si>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</si>
  <si>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</si>
  <si>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</si>
  <si>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</si>
  <si>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</si>
  <si>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</si>
  <si>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</si>
  <si>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</si>
  <si>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</si>
  <si>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</si>
  <si>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</si>
  <si>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</si>
  <si>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</si>
  <si>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</si>
  <si>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</si>
  <si>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</si>
  <si>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</si>
  <si>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</si>
  <si>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</si>
  <si>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</si>
  <si>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</si>
  <si>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</si>
  <si>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</si>
  <si>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</si>
  <si>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</si>
  <si>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</si>
  <si>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</si>
  <si>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</si>
  <si>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</si>
  <si>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</si>
  <si>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</si>
  <si>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</si>
  <si>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</si>
  <si>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</si>
  <si>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</si>
  <si>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</si>
  <si>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</si>
  <si>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</si>
  <si>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</si>
  <si>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</si>
  <si>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</si>
  <si>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</si>
  <si>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</si>
  <si>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</si>
  <si>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</si>
  <si>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</si>
  <si>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</si>
  <si>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</si>
  <si>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</si>
  <si>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</si>
  <si>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</si>
  <si>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</si>
  <si>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</si>
  <si>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</si>
  <si>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</si>
  <si>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</si>
  <si>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</si>
  <si>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</si>
  <si>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</si>
  <si>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</si>
  <si>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</si>
  <si>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</si>
  <si>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</si>
  <si>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</si>
  <si>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</si>
  <si>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</si>
  <si>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</si>
  <si>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</si>
  <si>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</si>
  <si>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</si>
  <si>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</si>
  <si>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</si>
  <si>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</si>
  <si>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</si>
  <si>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</si>
  <si>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</si>
  <si>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</si>
  <si>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</si>
  <si>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</si>
  <si>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</si>
  <si>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</si>
  <si>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</si>
  <si>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</si>
  <si>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</si>
  <si>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</si>
  <si>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</si>
  <si>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</si>
  <si>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</si>
  <si>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</si>
  <si>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</si>
  <si>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</si>
  <si>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</si>
  <si>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</si>
  <si>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</si>
  <si>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</si>
  <si>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</si>
  <si>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</si>
  <si>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</si>
  <si>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</si>
  <si>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</si>
  <si>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</si>
  <si>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</si>
  <si>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</si>
  <si>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</si>
  <si>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</si>
  <si>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</si>
  <si>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</si>
  <si>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</si>
  <si>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</si>
  <si>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</si>
  <si>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</si>
  <si>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</si>
  <si>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</si>
  <si>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</si>
  <si>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</si>
  <si>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</si>
  <si>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</si>
  <si>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</si>
  <si>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</si>
  <si>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</si>
  <si>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</si>
  <si>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</si>
  <si>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</si>
  <si>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</si>
  <si>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</si>
  <si>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</si>
  <si>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</si>
  <si>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</si>
  <si>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</si>
  <si>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</si>
  <si>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</si>
  <si>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</si>
  <si>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</si>
  <si>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</si>
  <si>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</si>
  <si>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</si>
  <si>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</si>
  <si>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</si>
  <si>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</si>
  <si>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</si>
  <si>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</si>
  <si>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</si>
  <si>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</si>
  <si>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</si>
  <si>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</si>
  <si>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</si>
  <si>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</si>
  <si>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</si>
  <si>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</si>
  <si>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</si>
  <si>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</si>
  <si>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</si>
  <si>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</si>
  <si>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</si>
  <si>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</si>
  <si>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</si>
  <si>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</si>
  <si>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</si>
  <si>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</si>
  <si>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</si>
  <si>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</si>
  <si>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</si>
  <si>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</si>
  <si>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</si>
  <si>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</si>
  <si>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</si>
  <si>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</si>
  <si>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</si>
  <si>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</si>
  <si>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</si>
  <si>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</si>
  <si>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</si>
  <si>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</si>
  <si>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</si>
  <si>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</si>
  <si>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</si>
  <si>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</si>
  <si>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</si>
  <si>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</si>
  <si>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</si>
  <si>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</si>
  <si>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</si>
  <si>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</si>
  <si>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</si>
  <si>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</si>
  <si>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</si>
  <si>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</si>
  <si>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</si>
  <si>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</si>
  <si>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</si>
  <si>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</si>
  <si>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</si>
  <si>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</si>
  <si>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</si>
  <si>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</si>
  <si>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</si>
  <si>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</si>
  <si>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</si>
  <si>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</si>
  <si>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</si>
  <si>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</si>
  <si>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</si>
  <si>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</si>
  <si>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</si>
  <si>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</si>
  <si>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</si>
  <si>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</si>
  <si>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</si>
  <si>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</si>
  <si>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</si>
  <si>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</si>
  <si>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</si>
  <si>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</si>
  <si>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</si>
  <si>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</si>
  <si>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</si>
  <si>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</si>
  <si>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</si>
  <si>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</si>
  <si>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</si>
  <si>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</si>
  <si>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</si>
  <si>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</si>
  <si>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</si>
  <si>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</si>
  <si>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</si>
  <si>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</si>
  <si>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</si>
  <si>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</si>
  <si>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</si>
  <si>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</si>
  <si>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</si>
  <si>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</si>
  <si>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</si>
  <si>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</si>
  <si>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</si>
  <si>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</si>
  <si>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</si>
  <si>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</si>
  <si>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</si>
  <si>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</si>
  <si>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</si>
  <si>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</si>
  <si>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</si>
  <si>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</si>
  <si>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</si>
  <si>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</si>
  <si>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</si>
  <si>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</si>
  <si>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</si>
  <si>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</si>
  <si>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</si>
  <si>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</si>
  <si>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</si>
  <si>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</si>
  <si>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</si>
  <si>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</si>
  <si>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</si>
  <si>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</si>
  <si>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</si>
  <si>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</si>
  <si>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</si>
  <si>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</si>
  <si>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</si>
  <si>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</si>
  <si>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</si>
  <si>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</si>
  <si>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</si>
  <si>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</si>
  <si>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</si>
  <si>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</si>
  <si>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</si>
  <si>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</si>
  <si>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</si>
  <si>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</si>
  <si>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</si>
  <si>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</si>
  <si>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</si>
  <si>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</si>
  <si>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</si>
  <si>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</si>
  <si>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</si>
  <si>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</si>
  <si>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</si>
  <si>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</si>
  <si>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</si>
  <si>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</si>
  <si>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</si>
  <si>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</si>
  <si>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</si>
  <si>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</si>
  <si>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</si>
  <si>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</si>
  <si>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</si>
  <si>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</si>
  <si>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</si>
  <si>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</si>
  <si>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</si>
  <si>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</si>
  <si>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</si>
  <si>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</si>
  <si>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</si>
  <si>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</si>
  <si>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</si>
  <si>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</si>
  <si>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</si>
  <si>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</si>
  <si>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</si>
  <si>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</si>
  <si>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</si>
  <si>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</si>
  <si>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</si>
  <si>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</si>
  <si>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</si>
  <si>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</si>
  <si>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</si>
  <si>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</si>
  <si>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</si>
  <si>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</si>
  <si>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</si>
  <si>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</si>
  <si>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</si>
  <si>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</si>
  <si>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</si>
  <si>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</si>
  <si>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</si>
  <si>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</si>
  <si>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</si>
  <si>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</si>
  <si>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</si>
  <si>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</si>
  <si>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</si>
  <si>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</si>
  <si>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</si>
  <si>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</si>
  <si>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</si>
  <si>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</si>
  <si>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</si>
  <si>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</si>
  <si>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</si>
  <si>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</si>
  <si>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</si>
  <si>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</si>
  <si>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</si>
  <si>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</si>
  <si>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</si>
  <si>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</si>
  <si>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</si>
  <si>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</si>
  <si>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</si>
  <si>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</si>
  <si>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</si>
  <si>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</si>
  <si>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</si>
  <si>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</si>
  <si>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</si>
  <si>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</si>
  <si>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</si>
  <si>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</si>
  <si>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</si>
  <si>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</si>
  <si>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</si>
  <si>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</si>
  <si>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</si>
  <si>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</si>
  <si>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</si>
  <si>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</si>
  <si>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</si>
  <si>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</si>
  <si>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</si>
  <si>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</si>
  <si>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</si>
  <si>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</si>
  <si>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</si>
  <si>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</si>
  <si>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</si>
  <si>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</si>
  <si>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</si>
  <si>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</si>
  <si>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</si>
  <si>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</si>
  <si>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</si>
  <si>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</si>
  <si>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</si>
  <si>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</si>
  <si>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</si>
  <si>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</si>
  <si>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</si>
  <si>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</si>
  <si>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</si>
  <si>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</si>
  <si>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</si>
  <si>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</si>
  <si>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</si>
  <si>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</si>
  <si>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</si>
  <si>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</si>
  <si>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</si>
  <si>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</si>
  <si>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</si>
  <si>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</si>
  <si>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</si>
  <si>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</si>
  <si>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</si>
  <si>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</si>
  <si>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</si>
  <si>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</si>
  <si>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</si>
  <si>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</si>
  <si>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</si>
  <si>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</si>
  <si>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</si>
  <si>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</si>
  <si>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</si>
  <si>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</si>
  <si>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</si>
  <si>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</si>
  <si>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</si>
  <si>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</si>
  <si>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</si>
  <si>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</si>
  <si>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</si>
  <si>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</si>
  <si>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</si>
  <si>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</si>
  <si>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</si>
  <si>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</si>
  <si>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</si>
  <si>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</si>
  <si>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</si>
  <si>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</si>
  <si>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</si>
  <si>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</si>
  <si>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</si>
  <si>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</si>
  <si>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</si>
  <si>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</si>
  <si>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</si>
  <si>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</si>
  <si>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</si>
  <si>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</si>
  <si>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</si>
  <si>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</si>
  <si>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</si>
  <si>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</si>
  <si>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</si>
  <si>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</si>
  <si>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</si>
  <si>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</si>
  <si>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</si>
  <si>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</si>
  <si>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</si>
  <si>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</si>
  <si>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</si>
  <si>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</si>
  <si>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</si>
  <si>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</si>
  <si>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</si>
  <si>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</si>
  <si>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</si>
  <si>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</si>
  <si>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</si>
  <si>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</si>
  <si>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</si>
  <si>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</si>
  <si>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</si>
  <si>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</si>
  <si>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</si>
  <si>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</si>
  <si>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</si>
  <si>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</si>
  <si>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</si>
  <si>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</si>
  <si>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</si>
  <si>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</si>
  <si>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</si>
  <si>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</si>
  <si>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</si>
  <si>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</si>
  <si>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</si>
  <si>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</si>
  <si>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</si>
  <si>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</si>
  <si>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</si>
  <si>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</si>
  <si>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</si>
  <si>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</si>
  <si>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</si>
  <si>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</si>
  <si>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</si>
  <si>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</si>
  <si>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</si>
  <si>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</si>
  <si>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</si>
  <si>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</si>
  <si>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</si>
  <si>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</si>
  <si>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</si>
  <si>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</si>
  <si>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</si>
  <si>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</si>
  <si>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</si>
  <si>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</si>
  <si>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</si>
  <si>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</si>
  <si>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</si>
  <si>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</si>
  <si>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</si>
  <si>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</si>
  <si>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</si>
  <si>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</si>
  <si>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</si>
  <si>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</si>
  <si>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</si>
  <si>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</si>
  <si>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</si>
  <si>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</si>
  <si>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</si>
  <si>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</si>
  <si>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</si>
  <si>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</si>
  <si>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</si>
  <si>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</si>
  <si>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</si>
  <si>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</si>
  <si>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</si>
  <si>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</si>
  <si>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</si>
  <si>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</si>
  <si>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</si>
  <si>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</si>
  <si>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</si>
  <si>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</si>
  <si>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</si>
  <si>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</si>
  <si>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</si>
  <si>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</si>
  <si>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</si>
  <si>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</si>
  <si>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</si>
  <si>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</si>
  <si>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</si>
  <si>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</si>
  <si>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</si>
  <si>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</si>
  <si>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</si>
  <si>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</si>
  <si>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</si>
  <si>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</si>
  <si>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</si>
  <si>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</si>
  <si>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</si>
  <si>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</si>
  <si>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</si>
  <si>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</si>
  <si>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</si>
  <si>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</si>
  <si>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</si>
  <si>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</si>
  <si>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</si>
  <si>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</si>
  <si>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</si>
  <si>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</si>
  <si>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</si>
  <si>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</si>
  <si>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</si>
  <si>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</si>
  <si>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</si>
  <si>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</si>
  <si>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</si>
  <si>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</si>
  <si>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</si>
  <si>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</si>
  <si>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</si>
  <si>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</si>
  <si>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</si>
  <si>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</si>
  <si>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</si>
  <si>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</si>
  <si>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</si>
  <si>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</si>
  <si>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</si>
  <si>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</si>
  <si>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</si>
  <si>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</si>
  <si>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</si>
  <si>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</si>
  <si>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</si>
  <si>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</si>
  <si>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</si>
  <si>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</si>
  <si>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</si>
  <si>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</si>
  <si>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</si>
  <si>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</si>
  <si>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</si>
  <si>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</si>
  <si>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</si>
  <si>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</si>
  <si>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</si>
  <si>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</si>
  <si>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</si>
  <si>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</si>
  <si>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</si>
  <si>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</si>
  <si>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</si>
  <si>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</si>
  <si>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</si>
  <si>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</si>
  <si>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</si>
  <si>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</si>
  <si>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</si>
  <si>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</si>
  <si>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</si>
  <si>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</si>
  <si>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</si>
  <si>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</si>
  <si>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</si>
  <si>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</si>
  <si>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</si>
  <si>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</si>
  <si>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</si>
  <si>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</si>
  <si>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</si>
  <si>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</si>
  <si>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</si>
  <si>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</si>
  <si>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</si>
  <si>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</si>
  <si>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</si>
  <si>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</si>
  <si>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</si>
  <si>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</si>
  <si>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</si>
  <si>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</si>
  <si>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</si>
  <si>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</si>
  <si>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</si>
  <si>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</si>
  <si>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</si>
  <si>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</si>
  <si>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</si>
  <si>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</si>
  <si>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</si>
  <si>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</si>
  <si>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</si>
  <si>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</si>
  <si>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</si>
  <si>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</si>
  <si>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</si>
  <si>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</si>
  <si>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</si>
  <si>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</si>
  <si>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</si>
  <si>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</si>
  <si>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</si>
  <si>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</si>
  <si>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</si>
  <si>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</si>
  <si>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</si>
  <si>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</si>
  <si>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</si>
  <si>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</si>
  <si>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</si>
  <si>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</si>
  <si>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</si>
  <si>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</si>
  <si>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</si>
  <si>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</si>
  <si>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</si>
  <si>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</si>
  <si>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</si>
  <si>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</si>
  <si>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</si>
  <si>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</si>
  <si>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</si>
  <si>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</si>
  <si>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</si>
  <si>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</si>
  <si>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</si>
  <si>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</si>
  <si>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</si>
  <si>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</si>
  <si>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</si>
  <si>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</si>
  <si>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</si>
  <si>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</si>
  <si>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</si>
  <si>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</si>
  <si>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</si>
  <si>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</si>
  <si>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</si>
  <si>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</si>
  <si>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</si>
  <si>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</si>
  <si>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</si>
  <si>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</si>
  <si>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</si>
  <si>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</si>
  <si>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</si>
  <si>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</si>
  <si>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</si>
  <si>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</si>
  <si>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</si>
  <si>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</si>
  <si>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</si>
  <si>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</si>
  <si>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</si>
  <si>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</si>
  <si>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</si>
  <si>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</si>
  <si>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</si>
  <si>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</si>
  <si>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</si>
  <si>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</si>
  <si>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</si>
  <si>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</si>
  <si>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</si>
  <si>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</si>
  <si>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</si>
  <si>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</si>
  <si>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</si>
  <si>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</si>
  <si>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</si>
  <si>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</si>
  <si>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</si>
  <si>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</si>
  <si>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</si>
  <si>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</si>
  <si>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</si>
  <si>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</si>
  <si>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</si>
  <si>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</si>
  <si>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</si>
  <si>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</si>
  <si>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</si>
  <si>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</si>
  <si>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</si>
  <si>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</si>
  <si>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</si>
  <si>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</si>
  <si>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</si>
  <si>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</si>
  <si>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</si>
  <si>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</si>
  <si>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</si>
  <si>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</si>
  <si>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</si>
  <si>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</si>
  <si>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</si>
  <si>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</si>
  <si>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</si>
  <si>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</si>
  <si>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</si>
  <si>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</si>
  <si>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</si>
  <si>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</si>
  <si>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</si>
  <si>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</si>
  <si>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</si>
  <si>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</si>
  <si>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</si>
  <si>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</si>
  <si>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</si>
  <si>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</si>
  <si>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</si>
  <si>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</si>
  <si>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</si>
  <si>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</si>
  <si>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</si>
  <si>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</si>
  <si>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</si>
  <si>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</si>
  <si>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</si>
  <si>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</si>
  <si>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</si>
  <si>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</si>
  <si>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</si>
  <si>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</si>
  <si>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</si>
  <si>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</si>
  <si>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</si>
  <si>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</si>
  <si>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</si>
  <si>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</si>
  <si>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</si>
  <si>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</si>
  <si>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</si>
  <si>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</si>
  <si>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</si>
  <si>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</si>
  <si>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</si>
  <si>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</si>
  <si>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</si>
  <si>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</si>
  <si>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</si>
  <si>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</si>
  <si>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</si>
  <si>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</si>
  <si>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</si>
  <si>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</si>
  <si>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</si>
  <si>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</si>
  <si>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</si>
  <si>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</si>
  <si>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</si>
  <si>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</si>
  <si>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</si>
  <si>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</si>
  <si>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</si>
  <si>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</si>
  <si>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</si>
  <si>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</si>
  <si>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</si>
  <si>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</si>
  <si>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</si>
  <si>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</si>
  <si>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</si>
  <si>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</si>
  <si>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</si>
  <si>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</si>
  <si>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</si>
  <si>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</si>
  <si>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</si>
  <si>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</si>
  <si>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</si>
  <si>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</si>
  <si>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</si>
  <si>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</si>
  <si>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</si>
  <si>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</si>
  <si>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</si>
  <si>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</si>
  <si>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</si>
  <si>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</si>
  <si>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</si>
  <si>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</si>
  <si>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</si>
  <si>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</si>
  <si>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</si>
  <si>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</si>
  <si>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</si>
  <si>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</si>
  <si>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</si>
  <si>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</si>
  <si>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</si>
  <si>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</si>
  <si>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</si>
  <si>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</si>
  <si>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</si>
  <si>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</si>
  <si>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</si>
  <si>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</si>
  <si>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</si>
  <si>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</si>
  <si>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</si>
  <si>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</si>
  <si>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</si>
  <si>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</si>
  <si>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</si>
  <si>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</si>
  <si>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</si>
  <si>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</si>
  <si>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</si>
  <si>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</si>
  <si>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</si>
  <si>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</si>
  <si>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</si>
  <si>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</si>
  <si>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</si>
  <si>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</si>
  <si>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</si>
  <si>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</si>
  <si>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</si>
  <si>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</si>
  <si>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</si>
  <si>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</si>
  <si>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</si>
  <si>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</si>
  <si>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</si>
  <si>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</si>
  <si>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</si>
  <si>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</si>
  <si>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</si>
  <si>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</si>
  <si>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</si>
  <si>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</si>
  <si>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</si>
  <si>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</si>
  <si>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</si>
  <si>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</si>
  <si>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</si>
  <si>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</si>
  <si>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</si>
  <si>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</si>
  <si>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</si>
  <si>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</si>
  <si>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</si>
  <si>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</si>
  <si>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</si>
  <si>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</si>
  <si>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</si>
  <si>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</si>
  <si>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</si>
  <si>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</si>
  <si>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</si>
  <si>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</si>
  <si>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</si>
  <si>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</si>
  <si>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</si>
  <si>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</si>
  <si>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</si>
  <si>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</si>
  <si>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</si>
  <si>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</si>
  <si>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</si>
  <si>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</si>
  <si>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</si>
  <si>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</si>
  <si>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</si>
  <si>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</si>
  <si>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</si>
  <si>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</si>
  <si>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</si>
  <si>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</si>
  <si>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</si>
  <si>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</si>
  <si>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</si>
  <si>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</si>
  <si>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</si>
  <si>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</si>
  <si>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</si>
  <si>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</si>
  <si>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</si>
  <si>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</si>
  <si>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</si>
  <si>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</si>
  <si>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</si>
  <si>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</si>
  <si>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</si>
  <si>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</si>
  <si>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</si>
  <si>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</si>
  <si>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</si>
  <si>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</si>
  <si>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</si>
  <si>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</si>
  <si>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</si>
  <si>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</si>
  <si>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</si>
  <si>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</si>
  <si>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</si>
  <si>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</si>
  <si>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</si>
  <si>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</si>
  <si>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</si>
  <si>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</si>
  <si>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</si>
  <si>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</si>
  <si>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</si>
  <si>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</si>
  <si>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</si>
  <si>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</si>
  <si>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</si>
  <si>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</si>
  <si>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</si>
  <si>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</si>
  <si>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</si>
  <si>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</si>
  <si>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</si>
  <si>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</si>
  <si>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</si>
  <si>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</si>
  <si>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</si>
  <si>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</si>
  <si>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</si>
  <si>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</si>
  <si>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</si>
  <si>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</si>
  <si>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</si>
  <si>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</si>
  <si>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</si>
  <si>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</si>
  <si>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</si>
  <si>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</si>
  <si>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</si>
  <si>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</si>
  <si>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</si>
  <si>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</si>
  <si>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</si>
  <si>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</si>
  <si>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</si>
  <si>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</si>
  <si>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</si>
  <si>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</si>
  <si>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</si>
  <si>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</si>
  <si>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</si>
  <si>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</si>
  <si>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</si>
  <si>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</si>
  <si>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</si>
  <si>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</si>
  <si>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</si>
  <si>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</si>
  <si>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</si>
  <si>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</si>
  <si>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</si>
  <si>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</si>
  <si>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</si>
  <si>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</si>
  <si>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</si>
  <si>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</si>
  <si>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</si>
  <si>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</si>
  <si>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</si>
  <si>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</si>
  <si>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</si>
  <si>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</si>
  <si>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</si>
  <si>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</si>
  <si>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</si>
  <si>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</si>
  <si>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</si>
  <si>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</si>
  <si>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</si>
  <si>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</si>
  <si>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</si>
  <si>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</si>
  <si>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</si>
  <si>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</si>
  <si>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</si>
  <si>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</si>
  <si>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</si>
  <si>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</si>
  <si>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</si>
  <si>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</si>
  <si>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</si>
  <si>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</si>
  <si>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</si>
  <si>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</si>
  <si>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</si>
  <si>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</si>
  <si>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</si>
  <si>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</si>
  <si>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</si>
  <si>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</si>
  <si>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</si>
  <si>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</si>
  <si>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</si>
  <si>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</si>
  <si>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</si>
  <si>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</si>
  <si>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</si>
  <si>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</si>
  <si>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</si>
  <si>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</si>
  <si>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</si>
  <si>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</si>
  <si>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</si>
  <si>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</si>
  <si>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</si>
  <si>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</si>
  <si>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</si>
  <si>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</si>
  <si>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</si>
  <si>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</si>
  <si>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</si>
  <si>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</si>
  <si>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</si>
  <si>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</si>
  <si>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</si>
  <si>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</si>
  <si>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</si>
  <si>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</si>
  <si>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</si>
  <si>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</si>
  <si>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</si>
  <si>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</si>
  <si>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</si>
  <si>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</si>
  <si>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</si>
  <si>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</si>
  <si>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</si>
  <si>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</si>
  <si>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</si>
  <si>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</si>
  <si>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</si>
  <si>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</si>
  <si>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</si>
  <si>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</si>
  <si>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</si>
  <si>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</si>
  <si>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</si>
  <si>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</si>
  <si>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</si>
  <si>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</si>
  <si>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</si>
  <si>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</si>
  <si>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</si>
  <si>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</si>
  <si>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</si>
  <si>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</si>
  <si>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</si>
  <si>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</si>
  <si>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</si>
  <si>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</si>
  <si>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</si>
  <si>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</si>
  <si>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</si>
  <si>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</si>
  <si>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</si>
  <si>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</si>
  <si>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</si>
  <si>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</si>
  <si>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</si>
  <si>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</si>
  <si>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</si>
  <si>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</si>
  <si>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</si>
  <si>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</si>
  <si>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</si>
  <si>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</si>
  <si>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</si>
  <si>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</si>
  <si>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</si>
  <si>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</si>
  <si>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</si>
  <si>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</si>
  <si>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</si>
  <si>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</si>
  <si>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</si>
  <si>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</si>
  <si>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</si>
  <si>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</si>
  <si>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</si>
  <si>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</si>
  <si>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</si>
  <si>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</si>
  <si>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</si>
  <si>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</si>
  <si>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</si>
  <si>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</si>
  <si>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</si>
  <si>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</si>
  <si>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</si>
  <si>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</si>
  <si>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</si>
  <si>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</si>
  <si>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</si>
  <si>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</si>
  <si>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</si>
  <si>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</si>
  <si>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</si>
  <si>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</si>
  <si>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</si>
  <si>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</si>
  <si>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</si>
  <si>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</si>
  <si>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</si>
  <si>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</si>
  <si>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</si>
  <si>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</si>
  <si>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</si>
  <si>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</si>
  <si>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</si>
  <si>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</si>
  <si>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</si>
  <si>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</si>
  <si>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</si>
  <si>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</si>
  <si>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</si>
  <si>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</si>
  <si>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</si>
  <si>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</si>
  <si>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</si>
  <si>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</si>
  <si>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</si>
  <si>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</si>
  <si>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</si>
  <si>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</si>
  <si>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</si>
  <si>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</si>
  <si>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</si>
  <si>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</si>
  <si>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</si>
  <si>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</si>
  <si>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</si>
  <si>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</si>
  <si>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</si>
  <si>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</si>
  <si>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</si>
  <si>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</si>
  <si>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</si>
  <si>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</si>
  <si>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</si>
  <si>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</si>
  <si>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</si>
  <si>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</si>
  <si>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</si>
  <si>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</si>
  <si>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</si>
  <si>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</si>
  <si>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</si>
  <si>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</si>
  <si>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</si>
  <si>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</si>
  <si>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</si>
  <si>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</si>
  <si>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</si>
  <si>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</si>
  <si>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</si>
  <si>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</si>
  <si>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</si>
  <si>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</si>
  <si>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</si>
  <si>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</si>
  <si>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</si>
  <si>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</si>
  <si>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</si>
  <si>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</si>
  <si>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</si>
  <si>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</si>
  <si>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</si>
  <si>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</si>
  <si>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</si>
  <si>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</si>
  <si>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</si>
  <si>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</si>
  <si>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</si>
  <si>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</si>
  <si>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</si>
  <si>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</si>
  <si>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</si>
  <si>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</si>
  <si>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</si>
  <si>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</si>
  <si>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</si>
  <si>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</si>
  <si>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</si>
  <si>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</si>
  <si>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</si>
  <si>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</si>
  <si>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</si>
  <si>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</si>
  <si>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</si>
  <si>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</si>
  <si>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</si>
  <si>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</si>
  <si>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</si>
  <si>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</si>
  <si>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</si>
  <si>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</si>
  <si>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</si>
  <si>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</si>
  <si>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</si>
  <si>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</si>
  <si>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</si>
  <si>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</si>
  <si>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</si>
  <si>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</si>
  <si>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</si>
  <si>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</si>
  <si>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</si>
  <si>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</si>
  <si>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</si>
  <si>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</si>
  <si>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</si>
  <si>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</si>
  <si>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</si>
  <si>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</si>
  <si>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</si>
  <si>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</si>
  <si>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</si>
  <si>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</si>
  <si>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</si>
  <si>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</si>
  <si>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</si>
  <si>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</si>
  <si>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</si>
  <si>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</si>
  <si>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</si>
  <si>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</si>
  <si>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</si>
  <si>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</si>
  <si>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</si>
  <si>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</si>
  <si>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</si>
  <si>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</si>
  <si>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</si>
  <si>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</si>
  <si>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</si>
  <si>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</si>
  <si>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</si>
  <si>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</si>
  <si>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</si>
  <si>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</si>
  <si>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</si>
  <si>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</si>
  <si>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</si>
  <si>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</si>
  <si>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</si>
  <si>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</si>
  <si>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</si>
  <si>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</si>
  <si>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</si>
  <si>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</si>
  <si>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</si>
  <si>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</si>
  <si>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</si>
  <si>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</si>
  <si>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</si>
  <si>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</si>
  <si>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</si>
  <si>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</si>
  <si>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</si>
  <si>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</si>
  <si>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</si>
  <si>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</si>
  <si>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</si>
  <si>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</si>
  <si>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</si>
  <si>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</si>
  <si>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</si>
  <si>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</si>
  <si>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</si>
  <si>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</si>
  <si>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</si>
  <si>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</si>
  <si>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</si>
  <si>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</si>
  <si>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</si>
  <si>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</si>
  <si>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</si>
  <si>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</si>
  <si>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</si>
  <si>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</si>
  <si>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</si>
  <si>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</si>
  <si>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</si>
  <si>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</si>
  <si>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</si>
  <si>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</si>
  <si>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</si>
  <si>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</si>
  <si>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</si>
  <si>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</si>
  <si>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</si>
  <si>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</si>
  <si>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</si>
  <si>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</si>
  <si>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</si>
  <si>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</si>
  <si>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</si>
  <si>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</si>
  <si>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</si>
  <si>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</si>
  <si>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</si>
  <si>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</si>
  <si>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</si>
  <si>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</si>
  <si>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</si>
  <si>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</si>
  <si>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</si>
  <si>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</si>
  <si>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</si>
  <si>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</si>
  <si>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</si>
  <si>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</si>
  <si>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</si>
  <si>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</si>
  <si>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</si>
  <si>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</si>
  <si>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</si>
  <si>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</si>
  <si>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</si>
  <si>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</si>
  <si>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</si>
  <si>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</si>
  <si>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</si>
  <si>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</si>
  <si>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</si>
  <si>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</si>
  <si>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</si>
  <si>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</si>
  <si>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</si>
  <si>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</si>
  <si>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</si>
  <si>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</si>
  <si>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</si>
  <si>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</si>
  <si>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</si>
  <si>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</si>
  <si>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</si>
  <si>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</si>
  <si>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</si>
  <si>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</si>
  <si>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</si>
  <si>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</si>
  <si>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</si>
  <si>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</si>
  <si>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</si>
  <si>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</si>
  <si>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</si>
  <si>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</si>
  <si>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</si>
  <si>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</si>
  <si>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</si>
  <si>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</si>
  <si>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</si>
  <si>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</si>
  <si>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</si>
  <si>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</si>
  <si>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</si>
  <si>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</si>
  <si>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</si>
  <si>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</si>
  <si>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</si>
  <si>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</si>
  <si>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</si>
  <si>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</si>
  <si>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</si>
  <si>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</si>
  <si>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</si>
  <si>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</si>
  <si>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</si>
  <si>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</si>
  <si>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</si>
  <si>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</si>
  <si>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</si>
  <si>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</si>
  <si>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</si>
  <si>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</si>
  <si>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</si>
  <si>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</si>
  <si>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</si>
  <si>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</si>
  <si>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</si>
  <si>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</si>
  <si>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</si>
  <si>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</si>
  <si>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</si>
  <si>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</si>
  <si>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</si>
  <si>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</si>
  <si>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</si>
  <si>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</si>
  <si>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</si>
  <si>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</si>
  <si>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</si>
  <si>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</si>
  <si>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</si>
  <si>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</si>
  <si>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</si>
  <si>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</si>
  <si>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</si>
  <si>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</si>
  <si>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</si>
  <si>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</si>
  <si>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</si>
  <si>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</si>
  <si>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</si>
  <si>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</si>
  <si>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</si>
  <si>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</si>
  <si>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</si>
  <si>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</si>
  <si>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</si>
  <si>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</si>
  <si>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</si>
  <si>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</si>
  <si>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</si>
  <si>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</si>
  <si>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</si>
  <si>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</si>
  <si>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</si>
  <si>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</si>
  <si>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</si>
  <si>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</si>
  <si>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</si>
  <si>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</si>
  <si>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</si>
  <si>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</si>
  <si>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</si>
  <si>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</si>
  <si>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</si>
  <si>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</si>
  <si>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</si>
  <si>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</si>
  <si>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</si>
  <si>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</si>
  <si>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</si>
  <si>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</si>
  <si>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</si>
  <si>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</si>
  <si>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</si>
  <si>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</si>
  <si>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</si>
  <si>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</si>
  <si>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</si>
  <si>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</si>
  <si>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</si>
  <si>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</si>
  <si>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</si>
  <si>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</si>
  <si>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</si>
  <si>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</si>
  <si>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</si>
  <si>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</si>
  <si>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</si>
  <si>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</si>
  <si>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</si>
  <si>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</si>
  <si>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</si>
  <si>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</si>
  <si>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</si>
  <si>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</si>
  <si>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</si>
  <si>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</si>
  <si>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</si>
  <si>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</si>
  <si>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</si>
  <si>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</si>
  <si>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</si>
  <si>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</si>
  <si>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</si>
  <si>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</si>
  <si>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</si>
  <si>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</si>
  <si>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</si>
  <si>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</si>
  <si>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</si>
  <si>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</si>
  <si>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</si>
  <si>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</si>
  <si>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</si>
  <si>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</si>
  <si>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</si>
  <si>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</si>
  <si>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</si>
  <si>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</si>
  <si>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</si>
  <si>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</si>
  <si>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</si>
  <si>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</si>
  <si>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</si>
  <si>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</si>
  <si>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</si>
  <si>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</si>
  <si>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</si>
  <si>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</si>
  <si>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</si>
  <si>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</si>
  <si>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</si>
  <si>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</si>
  <si>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</si>
  <si>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</si>
  <si>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</si>
  <si>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</si>
  <si>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</si>
  <si>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</si>
  <si>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</si>
  <si>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</si>
  <si>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</si>
  <si>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</si>
  <si>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</si>
  <si>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</si>
  <si>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</si>
  <si>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</si>
  <si>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</si>
  <si>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</si>
  <si>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</si>
  <si>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</si>
  <si>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</si>
  <si>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</si>
  <si>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</si>
  <si>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</si>
  <si>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</si>
  <si>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</si>
  <si>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</si>
  <si>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</si>
  <si>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</si>
  <si>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</si>
  <si>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</si>
  <si>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</si>
  <si>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</si>
  <si>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</si>
  <si>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</si>
  <si>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</si>
  <si>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</si>
  <si>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</si>
  <si>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</si>
  <si>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</si>
  <si>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</si>
  <si>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</si>
  <si>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</si>
  <si>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</si>
  <si>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</si>
  <si>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</si>
  <si>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</si>
  <si>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</si>
  <si>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</si>
  <si>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</si>
  <si>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</si>
  <si>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</si>
  <si>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</si>
  <si>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</si>
  <si>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</si>
  <si>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</si>
  <si>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</si>
  <si>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</si>
  <si>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</si>
  <si>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</si>
  <si>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</si>
  <si>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</si>
  <si>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</si>
  <si>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</si>
  <si>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</si>
  <si>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</si>
  <si>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</si>
  <si>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</si>
  <si>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</si>
  <si>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</si>
  <si>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</si>
  <si>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</si>
  <si>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</si>
  <si>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</si>
  <si>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</si>
  <si>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</si>
  <si>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</si>
  <si>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</si>
  <si>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</si>
  <si>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</si>
  <si>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</si>
  <si>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</si>
  <si>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</si>
  <si>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</si>
  <si>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</si>
  <si>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</si>
  <si>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</si>
  <si>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</si>
  <si>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</si>
  <si>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</si>
  <si>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</si>
  <si>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</si>
  <si>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</si>
  <si>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</si>
  <si>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</si>
  <si>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</si>
  <si>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</si>
  <si>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</si>
  <si>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</si>
  <si>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</si>
  <si>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</si>
  <si>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</si>
  <si>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</si>
  <si>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</si>
  <si>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</si>
  <si>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</si>
  <si>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</si>
  <si>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</si>
  <si>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</si>
  <si>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</si>
  <si>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</si>
  <si>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</si>
  <si>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</si>
  <si>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</si>
  <si>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</si>
  <si>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</si>
  <si>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</si>
  <si>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</si>
  <si>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</si>
  <si>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</si>
  <si>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</si>
  <si>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</si>
  <si>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</si>
  <si>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</si>
  <si>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</si>
  <si>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</si>
  <si>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</si>
  <si>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</si>
  <si>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</si>
  <si>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</si>
  <si>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</si>
  <si>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</si>
  <si>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</si>
  <si>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</si>
  <si>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</si>
  <si>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</si>
  <si>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</si>
  <si>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</si>
  <si>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</si>
  <si>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</si>
  <si>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</si>
  <si>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</si>
  <si>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</si>
  <si>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</si>
  <si>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</si>
  <si>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</si>
  <si>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</si>
  <si>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</si>
  <si>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</si>
  <si>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</si>
  <si>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</si>
  <si>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</si>
  <si>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</si>
  <si>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</si>
  <si>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</si>
  <si>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</si>
  <si>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</si>
  <si>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</si>
  <si>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</si>
  <si>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</si>
  <si>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</si>
  <si>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</si>
  <si>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</si>
  <si>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</si>
  <si>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</si>
  <si>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</si>
  <si>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</si>
  <si>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</si>
  <si>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</si>
  <si>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</si>
  <si>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</si>
  <si>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</si>
  <si>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</si>
  <si>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</si>
  <si>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</si>
  <si>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</si>
  <si>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</si>
  <si>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</si>
  <si>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</si>
  <si>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</si>
  <si>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</si>
  <si>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</si>
  <si>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</si>
  <si>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</si>
  <si>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</si>
  <si>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</si>
  <si>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</si>
  <si>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</si>
  <si>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</si>
  <si>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</si>
  <si>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</si>
  <si>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</si>
  <si>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</si>
  <si>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</si>
  <si>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</si>
  <si>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</si>
  <si>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</si>
  <si>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</si>
  <si>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</si>
  <si>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</si>
  <si>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</si>
  <si>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</si>
  <si>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</si>
  <si>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</si>
  <si>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</si>
  <si>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</si>
  <si>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</si>
  <si>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</si>
  <si>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</si>
  <si>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</si>
  <si>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</si>
  <si>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</si>
  <si>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</si>
  <si>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</si>
  <si>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</si>
  <si>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</si>
  <si>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</si>
  <si>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</si>
  <si>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</si>
  <si>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</si>
  <si>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</si>
  <si>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</si>
  <si>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</si>
  <si>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</si>
  <si>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</si>
  <si>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</si>
  <si>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</si>
  <si>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</si>
  <si>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</si>
  <si>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</si>
  <si>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</si>
  <si>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</si>
  <si>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</si>
  <si>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</si>
  <si>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</si>
  <si>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</si>
  <si>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</si>
  <si>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</si>
  <si>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</si>
  <si>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</si>
  <si>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</si>
  <si>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</si>
  <si>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</si>
  <si>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</si>
  <si>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</si>
  <si>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</si>
  <si>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</si>
  <si>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</si>
  <si>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</si>
  <si>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</si>
  <si>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</si>
  <si>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</si>
  <si>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</si>
  <si>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</si>
  <si>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</si>
  <si>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</si>
  <si>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</si>
  <si>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</si>
  <si>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</si>
  <si>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</si>
  <si>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</si>
  <si>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</si>
  <si>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</si>
  <si>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</si>
  <si>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</si>
  <si>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</si>
  <si>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</si>
  <si>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</si>
  <si>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</si>
  <si>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</si>
  <si>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</si>
  <si>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</si>
  <si>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</si>
  <si>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</si>
  <si>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</si>
  <si>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</si>
  <si>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</si>
  <si>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</si>
  <si>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</si>
  <si>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</si>
  <si>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</si>
  <si>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</si>
  <si>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</si>
  <si>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</si>
  <si>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</si>
  <si>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</si>
  <si>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</si>
  <si>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</si>
  <si>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</si>
  <si>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</si>
  <si>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</si>
  <si>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</si>
  <si>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</si>
  <si>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</si>
  <si>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</si>
  <si>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</si>
  <si>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</si>
  <si>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</si>
  <si>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</si>
  <si>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</si>
  <si>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</si>
  <si>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</si>
  <si>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</si>
  <si>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</si>
  <si>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</si>
  <si>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</si>
  <si>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</si>
  <si>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</si>
  <si>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</si>
  <si>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</si>
  <si>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</si>
  <si>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</si>
  <si>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</si>
  <si>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</si>
  <si>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</si>
  <si>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</si>
  <si>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</si>
  <si>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</si>
  <si>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</si>
  <si>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</si>
  <si>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</si>
  <si>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</si>
  <si>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</si>
  <si>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</si>
  <si>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</si>
  <si>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</si>
  <si>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</si>
  <si>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</si>
  <si>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</si>
  <si>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</si>
  <si>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</si>
  <si>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</si>
  <si>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</si>
  <si>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</si>
  <si>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</si>
  <si>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</si>
  <si>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</si>
  <si>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</si>
  <si>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</si>
  <si>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</si>
  <si>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</si>
  <si>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</si>
  <si>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</si>
  <si>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</si>
  <si>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</si>
  <si>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</si>
  <si>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</si>
  <si>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</si>
  <si>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</si>
  <si>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</si>
  <si>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</si>
  <si>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</si>
  <si>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</si>
  <si>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</si>
  <si>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</si>
  <si>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</si>
  <si>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</si>
  <si>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</si>
  <si>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</si>
  <si>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</si>
  <si>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</si>
  <si>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</si>
  <si>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</si>
  <si>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</si>
  <si>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</si>
  <si>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</si>
  <si>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</si>
  <si>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</si>
  <si>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</si>
  <si>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</si>
  <si>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</si>
  <si>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</si>
  <si>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</si>
  <si>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</si>
  <si>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</si>
  <si>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</si>
  <si>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</si>
  <si>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</si>
  <si>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</si>
  <si>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</si>
  <si>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</si>
  <si>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</si>
  <si>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</si>
  <si>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</si>
  <si>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</si>
  <si>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</si>
  <si>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</si>
  <si>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</si>
  <si>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</si>
  <si>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</si>
  <si>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</si>
  <si>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</si>
  <si>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</si>
  <si>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</si>
  <si>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</si>
  <si>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</si>
  <si>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</si>
  <si>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</si>
  <si>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</si>
  <si>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</si>
  <si>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</si>
  <si>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</si>
  <si>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</si>
  <si>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</si>
  <si>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</si>
  <si>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</si>
  <si>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</si>
  <si>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</si>
  <si>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</si>
  <si>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</si>
  <si>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</si>
  <si>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</si>
  <si>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</si>
  <si>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</si>
  <si>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</si>
  <si>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</si>
  <si>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</si>
  <si>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</si>
  <si>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</si>
  <si>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</si>
  <si>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</si>
  <si>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</si>
  <si>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</si>
  <si>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</si>
  <si>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</si>
  <si>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</si>
  <si>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</si>
  <si>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</si>
  <si>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</si>
  <si>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</si>
  <si>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</si>
  <si>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</si>
  <si>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</si>
  <si>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</si>
  <si>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</si>
  <si>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</si>
  <si>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</si>
  <si>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</si>
  <si>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</si>
  <si>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</si>
  <si>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</si>
  <si>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</si>
  <si>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</si>
  <si>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</si>
  <si>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</si>
  <si>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</si>
  <si>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</si>
  <si>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</si>
  <si>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</si>
  <si>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</si>
  <si>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</si>
  <si>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</si>
  <si>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</si>
  <si>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</si>
  <si>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</si>
  <si>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</si>
  <si>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</si>
  <si>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</si>
  <si>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</si>
  <si>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</si>
  <si>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</si>
  <si>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</si>
  <si>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</si>
  <si>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</si>
  <si>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</si>
  <si>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</si>
  <si>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</si>
  <si>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</si>
  <si>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</si>
  <si>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</si>
  <si>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</si>
  <si>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</si>
  <si>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</si>
  <si>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</si>
  <si>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</si>
  <si>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</si>
  <si>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</si>
  <si>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</si>
  <si>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</si>
  <si>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</si>
  <si>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</si>
  <si>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</si>
  <si>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</si>
  <si>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</si>
  <si>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</si>
  <si>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</si>
  <si>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</si>
  <si>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</si>
  <si>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</si>
  <si>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</si>
  <si>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</si>
  <si>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</si>
  <si>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</si>
  <si>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</si>
  <si>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</si>
  <si>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</si>
  <si>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</si>
  <si>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</si>
  <si>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</si>
  <si>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</si>
  <si>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</si>
  <si>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</si>
  <si>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</si>
  <si>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</si>
  <si>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</si>
  <si>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</si>
  <si>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</si>
  <si>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</si>
  <si>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</si>
  <si>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</si>
  <si>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</si>
  <si>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</si>
  <si>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</si>
  <si>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</si>
  <si>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</si>
  <si>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</si>
  <si>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</si>
  <si>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</si>
  <si>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</si>
  <si>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</si>
  <si>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</si>
  <si>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</si>
  <si>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</si>
  <si>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</si>
  <si>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</si>
  <si>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</si>
  <si>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</si>
  <si>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</si>
  <si>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</si>
  <si>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</si>
  <si>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</si>
  <si>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</si>
  <si>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</si>
  <si>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</si>
  <si>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</si>
  <si>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</si>
  <si>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</si>
  <si>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</si>
  <si>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</si>
  <si>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</si>
  <si>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</si>
  <si>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</si>
  <si>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</si>
  <si>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</si>
  <si>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</si>
  <si>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</si>
  <si>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</si>
  <si>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</si>
  <si>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</si>
  <si>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</si>
  <si>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</si>
  <si>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</si>
  <si>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</si>
  <si>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</si>
  <si>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</si>
  <si>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</si>
  <si>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</si>
  <si>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</si>
  <si>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</si>
  <si>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</si>
  <si>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</si>
  <si>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</si>
  <si>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</si>
  <si>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</si>
  <si>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</si>
  <si>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</si>
  <si>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</si>
  <si>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</si>
  <si>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</si>
  <si>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</si>
  <si>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</si>
  <si>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</si>
  <si>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</si>
  <si>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</si>
  <si>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</si>
  <si>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</si>
  <si>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</si>
  <si>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</si>
  <si>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</si>
  <si>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</si>
  <si>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</si>
  <si>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</si>
  <si>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</si>
  <si>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</si>
  <si>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</si>
  <si>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</si>
  <si>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</si>
  <si>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</si>
  <si>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</si>
  <si>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</si>
  <si>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</si>
  <si>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</si>
  <si>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</si>
  <si>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</si>
  <si>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</si>
  <si>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</si>
  <si>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</si>
  <si>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</si>
  <si>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</si>
  <si>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</si>
  <si>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</si>
  <si>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</si>
  <si>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</si>
  <si>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</si>
  <si>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</si>
  <si>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</si>
  <si>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</si>
  <si>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</si>
  <si>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</si>
  <si>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</si>
  <si>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</si>
  <si>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</si>
  <si>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</si>
  <si>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</si>
  <si>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</si>
  <si>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</si>
  <si>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</si>
  <si>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</si>
  <si>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</si>
  <si>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</si>
  <si>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</si>
  <si>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</si>
  <si>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</si>
  <si>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</si>
  <si>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</si>
  <si>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</si>
  <si>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</si>
  <si>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</si>
  <si>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</si>
  <si>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</si>
  <si>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</si>
  <si>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</si>
  <si>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</si>
  <si>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</si>
  <si>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</si>
  <si>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</si>
  <si>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</si>
  <si>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</si>
  <si>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</si>
  <si>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</si>
  <si>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</si>
  <si>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</si>
  <si>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</si>
  <si>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</si>
  <si>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</si>
  <si>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</si>
  <si>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</si>
  <si>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</si>
  <si>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</si>
  <si>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</si>
  <si>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</si>
  <si>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</si>
  <si>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</si>
  <si>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</si>
  <si>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</si>
  <si>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</si>
  <si>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</si>
  <si>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</si>
  <si>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</si>
  <si>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</si>
  <si>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</si>
  <si>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</si>
  <si>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</si>
  <si>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</si>
  <si>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</si>
  <si>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</si>
  <si>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</si>
  <si>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</si>
  <si>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</si>
  <si>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</si>
  <si>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</si>
  <si>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</si>
  <si>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</si>
  <si>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</si>
  <si>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</si>
  <si>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</si>
  <si>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</si>
  <si>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</si>
  <si>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</si>
  <si>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</si>
  <si>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</si>
  <si>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</si>
  <si>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</si>
  <si>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</si>
  <si>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</si>
  <si>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</si>
  <si>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</si>
  <si>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</si>
  <si>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</si>
  <si>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</si>
  <si>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</si>
  <si>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</si>
  <si>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</si>
  <si>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</si>
  <si>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</si>
  <si>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</si>
  <si>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</si>
  <si>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</si>
  <si>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</si>
  <si>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</si>
  <si>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</si>
  <si>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</si>
  <si>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</si>
  <si>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</si>
  <si>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</si>
  <si>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</si>
  <si>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</si>
  <si>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</si>
  <si>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</si>
  <si>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</si>
  <si>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</si>
  <si>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</si>
  <si>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</si>
  <si>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</si>
  <si>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</si>
  <si>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</si>
  <si>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</si>
  <si>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</si>
  <si>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</si>
  <si>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</si>
  <si>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</si>
  <si>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</si>
  <si>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</si>
  <si>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</si>
  <si>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</si>
  <si>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</si>
  <si>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</si>
  <si>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</si>
  <si>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</si>
  <si>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</si>
  <si>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</si>
  <si>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</si>
  <si>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</si>
  <si>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</si>
  <si>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</si>
  <si>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</si>
  <si>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</si>
  <si>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</si>
  <si>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</si>
  <si>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</si>
  <si>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</si>
  <si>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</si>
  <si>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</si>
  <si>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</si>
  <si>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</si>
  <si>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</si>
  <si>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</si>
  <si>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</si>
  <si>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</si>
  <si>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</si>
  <si>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</si>
  <si>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</si>
  <si>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</si>
  <si>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</si>
  <si>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</si>
  <si>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</si>
  <si>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</si>
  <si>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</si>
  <si>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</si>
  <si>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</si>
  <si>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</si>
  <si>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</si>
  <si>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</si>
  <si>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</si>
  <si>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</si>
  <si>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</si>
  <si>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</si>
  <si>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</si>
  <si>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</si>
  <si>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</si>
  <si>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</si>
  <si>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</si>
  <si>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</si>
  <si>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</si>
  <si>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</si>
  <si>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</si>
  <si>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</si>
  <si>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</si>
  <si>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</si>
  <si>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</si>
  <si>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</si>
  <si>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</si>
  <si>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</si>
  <si>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</si>
  <si>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</si>
  <si>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</si>
  <si>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</si>
  <si>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</si>
  <si>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</si>
  <si>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</si>
  <si>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</si>
  <si>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</si>
  <si>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</si>
  <si>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</si>
  <si>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</si>
  <si>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</si>
  <si>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</si>
  <si>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</si>
  <si>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</si>
  <si>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</si>
  <si>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</si>
  <si>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</si>
  <si>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</si>
  <si>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</si>
  <si>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</si>
  <si>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</si>
  <si>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</si>
  <si>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</si>
  <si>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</si>
  <si>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</si>
  <si>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</si>
  <si>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</si>
  <si>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</si>
  <si>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</si>
  <si>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</si>
  <si>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</si>
  <si>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</si>
  <si>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</si>
  <si>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</si>
  <si>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</si>
  <si>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</si>
  <si>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</si>
  <si>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</si>
  <si>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</si>
  <si>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</si>
  <si>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</si>
  <si>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</si>
  <si>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</si>
  <si>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</si>
  <si>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</si>
  <si>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</si>
  <si>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</si>
  <si>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</si>
  <si>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</si>
  <si>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</si>
  <si>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</si>
  <si>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</si>
  <si>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</si>
  <si>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</si>
  <si>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</si>
  <si>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</si>
  <si>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</si>
  <si>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</si>
  <si>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</si>
  <si>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</si>
  <si>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</si>
  <si>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</si>
  <si>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</si>
  <si>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</si>
  <si>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</si>
  <si>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</si>
  <si>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</si>
  <si>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</si>
  <si>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</si>
  <si>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</si>
  <si>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</si>
  <si>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</si>
  <si>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</si>
  <si>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</si>
  <si>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</si>
  <si>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</si>
  <si>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</si>
  <si>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</si>
  <si>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</si>
  <si>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</si>
  <si>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</si>
  <si>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</si>
  <si>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</si>
  <si>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</si>
  <si>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</si>
  <si>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</si>
  <si>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</si>
  <si>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</si>
  <si>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</si>
  <si>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</si>
  <si>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</si>
  <si>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</si>
  <si>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</si>
  <si>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</si>
  <si>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</si>
  <si>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</si>
  <si>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</si>
  <si>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</si>
  <si>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</si>
  <si>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</si>
  <si>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</si>
  <si>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</si>
  <si>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</si>
  <si>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</si>
  <si>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</si>
  <si>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</si>
  <si>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</si>
  <si>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</si>
  <si>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</si>
  <si>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</si>
  <si>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</si>
  <si>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</si>
  <si>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</si>
  <si>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</si>
  <si>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</si>
  <si>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</si>
  <si>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</si>
  <si>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</si>
  <si>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</si>
  <si>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</si>
  <si>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</si>
  <si>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</si>
  <si>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</si>
  <si>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</si>
  <si>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</si>
  <si>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</si>
  <si>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</si>
  <si>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</si>
  <si>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</si>
  <si>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</si>
  <si>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</si>
  <si>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</si>
  <si>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</si>
  <si>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</si>
  <si>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</si>
  <si>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</si>
  <si>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</si>
  <si>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</si>
  <si>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</si>
  <si>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</si>
  <si>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</si>
  <si>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</si>
  <si>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</si>
  <si>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</si>
  <si>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</si>
  <si>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</si>
  <si>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</si>
  <si>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</si>
  <si>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</si>
  <si>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</si>
  <si>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</si>
  <si>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</si>
  <si>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</si>
  <si>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</si>
  <si>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</si>
  <si>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</si>
  <si>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</si>
  <si>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</si>
  <si>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</si>
  <si>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</si>
  <si>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</si>
  <si>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</si>
  <si>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</si>
  <si>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</si>
  <si>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</si>
  <si>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</si>
  <si>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</si>
  <si>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</si>
  <si>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</si>
  <si>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</si>
  <si>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</si>
  <si>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</si>
  <si>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</si>
  <si>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</si>
  <si>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</si>
  <si>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</si>
  <si>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</si>
  <si>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</si>
  <si>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</si>
  <si>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</si>
  <si>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</si>
  <si>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</si>
  <si>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</si>
  <si>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</si>
  <si>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</si>
  <si>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</si>
  <si>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</si>
  <si>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</si>
  <si>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</si>
  <si>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</si>
  <si>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</si>
  <si>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</si>
  <si>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</si>
  <si>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</si>
  <si>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</si>
  <si>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</si>
  <si>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</si>
  <si>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</si>
  <si>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</si>
  <si>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</si>
  <si>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</si>
  <si>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</si>
  <si>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</si>
  <si>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</si>
  <si>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</si>
  <si>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</si>
  <si>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</si>
  <si>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</si>
  <si>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</si>
  <si>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</si>
  <si>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</si>
  <si>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</si>
  <si>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</si>
  <si>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</si>
  <si>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</si>
  <si>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</si>
  <si>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</si>
  <si>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</si>
  <si>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</si>
  <si>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</si>
  <si>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</si>
  <si>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</si>
  <si>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</si>
  <si>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</si>
  <si>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</si>
  <si>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</si>
  <si>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</si>
  <si>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</si>
  <si>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</si>
  <si>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</si>
  <si>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</si>
  <si>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</si>
  <si>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</si>
  <si>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</si>
  <si>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</si>
  <si>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</si>
  <si>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</si>
  <si>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</si>
  <si>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</si>
  <si>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</si>
  <si>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</si>
  <si>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</si>
  <si>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</si>
  <si>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</si>
  <si>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</si>
  <si>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</si>
  <si>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</si>
  <si>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</si>
  <si>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</si>
  <si>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</si>
  <si>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</si>
  <si>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</si>
  <si>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</si>
  <si>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</si>
  <si>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</si>
  <si>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</si>
  <si>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</si>
  <si>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</si>
  <si>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</si>
  <si>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</si>
  <si>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</si>
  <si>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</si>
  <si>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</si>
  <si>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</si>
  <si>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</si>
  <si>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</si>
  <si>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</si>
  <si>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</si>
  <si>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</si>
  <si>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</si>
  <si>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</si>
  <si>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</si>
  <si>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</si>
  <si>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</si>
  <si>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</si>
  <si>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</si>
  <si>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</si>
  <si>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</si>
  <si>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</si>
  <si>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</si>
  <si>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</si>
  <si>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</si>
  <si>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</si>
  <si>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</si>
  <si>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</si>
  <si>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</si>
  <si>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</si>
  <si>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</si>
  <si>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</si>
  <si>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</si>
  <si>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</si>
  <si>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</si>
  <si>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</si>
  <si>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</si>
  <si>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</si>
  <si>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</si>
  <si>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</si>
  <si>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</si>
  <si>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</si>
  <si>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</si>
  <si>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</si>
  <si>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</si>
  <si>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</si>
  <si>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</si>
  <si>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</si>
  <si>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</si>
  <si>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</si>
  <si>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</si>
  <si>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</si>
  <si>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</si>
  <si>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</si>
  <si>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</si>
  <si>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</si>
  <si>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</si>
  <si>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</si>
  <si>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</si>
  <si>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</si>
  <si>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</si>
  <si>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</si>
  <si>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</si>
  <si>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</si>
  <si>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</si>
  <si>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</si>
  <si>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</si>
  <si>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</si>
  <si>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</si>
  <si>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</si>
  <si>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</si>
  <si>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</si>
  <si>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</si>
  <si>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</si>
  <si>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</si>
  <si>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</si>
  <si>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</si>
  <si>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</si>
  <si>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</si>
  <si>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</si>
  <si>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</si>
  <si>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</si>
  <si>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</si>
  <si>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</si>
  <si>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</si>
  <si>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</si>
  <si>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</si>
  <si>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</si>
  <si>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</si>
  <si>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</si>
  <si>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</si>
  <si>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</si>
  <si>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</si>
  <si>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</si>
  <si>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</si>
  <si>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</si>
  <si>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</si>
  <si>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</si>
  <si>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</si>
  <si>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</si>
  <si>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</si>
  <si>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</si>
  <si>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</si>
  <si>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</si>
  <si>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</si>
  <si>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</si>
  <si>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</si>
  <si>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</si>
  <si>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</si>
  <si>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</si>
  <si>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</si>
  <si>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</si>
  <si>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</si>
  <si>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</si>
  <si>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</si>
  <si>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</si>
  <si>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</si>
  <si>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</si>
  <si>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</si>
  <si>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</si>
  <si>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</si>
  <si>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</si>
  <si>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</si>
  <si>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</si>
  <si>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</si>
  <si>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</si>
  <si>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</si>
  <si>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</si>
  <si>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</si>
  <si>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</si>
  <si>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</si>
  <si>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</si>
  <si>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</si>
  <si>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</si>
  <si>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</si>
  <si>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</si>
  <si>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</si>
  <si>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</si>
  <si>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</si>
  <si>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</si>
  <si>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</si>
  <si>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</si>
  <si>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</si>
  <si>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</si>
  <si>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</si>
  <si>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</si>
  <si>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</si>
  <si>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</si>
  <si>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</si>
  <si>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</si>
  <si>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</si>
  <si>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</si>
  <si>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</si>
  <si>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</si>
  <si>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</si>
  <si>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</si>
  <si>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</si>
  <si>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</si>
  <si>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</si>
  <si>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</si>
  <si>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</si>
  <si>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</si>
  <si>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</si>
  <si>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</si>
  <si>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</si>
  <si>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</si>
  <si>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</si>
  <si>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</si>
  <si>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</si>
  <si>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</si>
  <si>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</si>
  <si>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</si>
  <si>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</si>
  <si>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</si>
  <si>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</si>
  <si>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</si>
  <si>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</si>
  <si>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</si>
  <si>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</si>
  <si>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</si>
  <si>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</si>
  <si>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</si>
  <si>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</si>
  <si>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</si>
  <si>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</si>
  <si>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</si>
  <si>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</si>
  <si>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</si>
  <si>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</si>
  <si>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</si>
  <si>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</si>
  <si>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</si>
  <si>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</si>
  <si>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</si>
  <si>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</si>
  <si>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</si>
  <si>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</si>
  <si>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</si>
  <si>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</si>
  <si>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</si>
  <si>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</si>
  <si>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</si>
  <si>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</si>
  <si>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</si>
  <si>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</si>
  <si>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</si>
  <si>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</si>
  <si>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</si>
  <si>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</si>
  <si>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</si>
  <si>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</si>
  <si>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</si>
  <si>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</si>
  <si>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</si>
  <si>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</si>
  <si>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</si>
  <si>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</si>
  <si>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</si>
  <si>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</si>
  <si>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</si>
  <si>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</si>
  <si>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</si>
  <si>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</si>
  <si>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</si>
  <si>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</si>
  <si>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</si>
  <si>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</si>
  <si>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</si>
  <si>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</si>
  <si>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</si>
  <si>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</si>
  <si>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</si>
  <si>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</si>
  <si>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</si>
  <si>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</si>
  <si>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</si>
  <si>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</si>
  <si>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</si>
  <si>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</si>
  <si>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</si>
  <si>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</si>
  <si>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</si>
  <si>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</si>
  <si>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</si>
  <si>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</si>
  <si>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</si>
  <si>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</si>
  <si>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</si>
  <si>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</si>
  <si>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</si>
  <si>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</si>
  <si>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</si>
  <si>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</si>
  <si>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</si>
  <si>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</si>
  <si>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</si>
  <si>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</si>
  <si>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</si>
  <si>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</si>
  <si>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</si>
  <si>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</si>
  <si>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</si>
  <si>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</si>
  <si>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</si>
  <si>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</si>
  <si>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</si>
  <si>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</si>
  <si>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</si>
  <si>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</si>
  <si>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</si>
  <si>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</si>
  <si>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</si>
  <si>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</si>
  <si>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</si>
  <si>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</si>
  <si>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</si>
  <si>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</si>
  <si>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</si>
  <si>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</si>
  <si>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</si>
  <si>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</si>
  <si>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</si>
  <si>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</si>
  <si>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</si>
  <si>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</si>
  <si>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</si>
  <si>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</si>
  <si>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</si>
  <si>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</si>
  <si>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</si>
  <si>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</si>
  <si>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</si>
  <si>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</si>
  <si>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</si>
  <si>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</si>
  <si>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</si>
  <si>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</si>
  <si>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</si>
  <si>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</si>
  <si>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</si>
  <si>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</si>
  <si>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</si>
  <si>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</si>
  <si>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</si>
  <si>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</si>
  <si>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</si>
  <si>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</si>
  <si>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</si>
  <si>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</si>
  <si>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</si>
  <si>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</si>
  <si>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</si>
  <si>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</si>
  <si>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</si>
  <si>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</si>
  <si>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</si>
  <si>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</si>
  <si>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</si>
  <si>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</si>
  <si>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</si>
  <si>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</si>
  <si>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</si>
  <si>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</si>
  <si>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</si>
  <si>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</si>
  <si>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</si>
  <si>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</si>
  <si>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</si>
  <si>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</si>
  <si>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</si>
  <si>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</si>
  <si>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</si>
  <si>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</si>
  <si>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</si>
  <si>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</si>
  <si>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</si>
  <si>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</si>
  <si>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</si>
  <si>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</si>
  <si>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</si>
  <si>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</si>
  <si>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</si>
  <si>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</si>
  <si>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</si>
  <si>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</si>
  <si>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</si>
  <si>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</si>
  <si>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</si>
  <si>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</si>
  <si>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</si>
  <si>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</si>
  <si>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</si>
  <si>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</si>
  <si>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</si>
  <si>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</si>
  <si>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</si>
  <si>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</si>
  <si>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</si>
  <si>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</si>
  <si>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</si>
  <si>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</si>
  <si>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</si>
  <si>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</si>
  <si>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</si>
  <si>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</si>
  <si>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</si>
  <si>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</si>
  <si>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</si>
  <si>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</si>
  <si>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</si>
  <si>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</si>
  <si>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</si>
  <si>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</si>
  <si>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</si>
  <si>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</si>
  <si>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</si>
  <si>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</si>
  <si>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</si>
  <si>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</si>
  <si>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</si>
  <si>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</si>
  <si>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</si>
  <si>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</si>
  <si>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</si>
  <si>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</si>
  <si>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</si>
  <si>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</si>
  <si>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</si>
  <si>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</si>
  <si>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</si>
  <si>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</si>
  <si>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</si>
  <si>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</si>
  <si>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</si>
  <si>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</si>
  <si>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</si>
  <si>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</si>
  <si>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</si>
  <si>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</si>
  <si>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</si>
  <si>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</si>
  <si>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</si>
  <si>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</si>
  <si>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</si>
  <si>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</si>
  <si>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</si>
  <si>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</si>
  <si>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</si>
  <si>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</si>
  <si>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</si>
  <si>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</si>
  <si>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</si>
  <si>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</si>
  <si>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</si>
  <si>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</si>
  <si>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</si>
  <si>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</si>
  <si>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</si>
  <si>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</si>
  <si>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</si>
  <si>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</si>
  <si>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</si>
  <si>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</si>
  <si>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</si>
  <si>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</si>
  <si>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</si>
  <si>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</si>
  <si>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</si>
  <si>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</si>
  <si>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</si>
  <si>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</si>
  <si>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</si>
  <si>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</si>
  <si>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</si>
  <si>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</si>
  <si>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</si>
  <si>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</si>
  <si>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</si>
  <si>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</si>
  <si>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</si>
  <si>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</si>
  <si>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</si>
  <si>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</si>
  <si>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</si>
  <si>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</si>
  <si>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</si>
  <si>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</si>
  <si>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</si>
  <si>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</si>
  <si>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</si>
  <si>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</si>
  <si>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</si>
  <si>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</si>
  <si>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</si>
  <si>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</si>
  <si>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</si>
  <si>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</si>
  <si>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</si>
  <si>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</si>
  <si>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</si>
  <si>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</si>
  <si>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</si>
  <si>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</si>
  <si>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</si>
  <si>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</si>
  <si>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</si>
  <si>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</si>
  <si>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</si>
  <si>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</si>
  <si>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</si>
  <si>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</si>
  <si>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</si>
  <si>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</si>
  <si>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</si>
  <si>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</si>
  <si>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</si>
  <si>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</si>
  <si>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</si>
  <si>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</si>
  <si>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</si>
  <si>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</si>
  <si>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</si>
  <si>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</si>
  <si>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</si>
  <si>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</si>
  <si>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</si>
  <si>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</si>
  <si>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</si>
  <si>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</si>
  <si>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</si>
  <si>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</si>
  <si>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</si>
  <si>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</si>
  <si>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</si>
  <si>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</si>
  <si>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</si>
  <si>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</si>
  <si>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</si>
  <si>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</si>
  <si>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</si>
  <si>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</si>
  <si>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</si>
  <si>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</si>
  <si>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</si>
  <si>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</si>
  <si>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</si>
  <si>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</si>
  <si>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</si>
  <si>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</si>
  <si>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</si>
  <si>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</si>
  <si>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</si>
  <si>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</si>
  <si>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</si>
  <si>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</si>
  <si>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</si>
  <si>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</si>
  <si>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</si>
  <si>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</si>
  <si>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</si>
  <si>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</si>
  <si>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</si>
  <si>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</si>
  <si>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</si>
  <si>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</si>
  <si>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</si>
  <si>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</si>
  <si>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</si>
  <si>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</si>
  <si>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</si>
  <si>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</si>
  <si>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</si>
  <si>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</si>
  <si>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</si>
  <si>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</si>
  <si>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</si>
  <si>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</si>
  <si>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</si>
  <si>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</si>
  <si>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</si>
  <si>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</si>
  <si>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</si>
  <si>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</si>
  <si>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</si>
  <si>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</si>
  <si>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</si>
  <si>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</si>
  <si>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</si>
  <si>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</si>
  <si>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</si>
  <si>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</si>
  <si>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</si>
  <si>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</si>
  <si>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</si>
  <si>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</si>
  <si>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</si>
  <si>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</si>
  <si>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</si>
  <si>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</si>
  <si>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</si>
  <si>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</si>
  <si>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</si>
  <si>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</si>
  <si>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</si>
  <si>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</si>
  <si>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</si>
  <si>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</si>
  <si>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</si>
  <si>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</si>
  <si>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</si>
  <si>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</si>
  <si>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</si>
  <si>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</si>
  <si>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</si>
  <si>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</si>
  <si>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</si>
  <si>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</si>
  <si>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</si>
  <si>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</si>
  <si>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</si>
  <si>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</si>
  <si>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</si>
  <si>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</si>
  <si>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</si>
  <si>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</si>
  <si>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</si>
  <si>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</si>
  <si>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</si>
  <si>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</si>
  <si>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</si>
  <si>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</si>
  <si>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</si>
  <si>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</si>
  <si>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</si>
  <si>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</si>
  <si>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</si>
  <si>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</si>
  <si>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</si>
  <si>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</si>
  <si>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</si>
  <si>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</si>
  <si>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</si>
  <si>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</si>
  <si>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</si>
  <si>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</si>
  <si>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</si>
  <si>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</si>
  <si>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</si>
  <si>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</si>
  <si>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</si>
  <si>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</si>
  <si>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</si>
  <si>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</si>
  <si>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</si>
  <si>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</si>
  <si>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</si>
  <si>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</si>
  <si>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</si>
  <si>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</si>
  <si>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</si>
  <si>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</si>
  <si>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</si>
  <si>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</si>
  <si>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</si>
  <si>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</si>
  <si>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</si>
  <si>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</si>
  <si>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</si>
  <si>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</si>
  <si>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</si>
  <si>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</si>
  <si>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</si>
  <si>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</si>
  <si>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</si>
  <si>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</si>
  <si>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</si>
  <si>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</si>
  <si>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</si>
  <si>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</si>
  <si>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</si>
  <si>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</si>
  <si>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</si>
  <si>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</si>
  <si>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</si>
  <si>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</si>
  <si>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</si>
  <si>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</si>
  <si>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</si>
  <si>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</si>
  <si>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</si>
  <si>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</si>
  <si>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</si>
  <si>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</si>
  <si>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</si>
  <si>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</si>
  <si>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</si>
  <si>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</si>
  <si>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</si>
  <si>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</si>
  <si>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</si>
  <si>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</si>
  <si>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</si>
  <si>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</si>
  <si>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</si>
  <si>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</si>
  <si>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</si>
  <si>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</si>
  <si>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</si>
  <si>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</si>
  <si>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</si>
  <si>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</si>
  <si>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</si>
  <si>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</si>
  <si>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</si>
  <si>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</si>
  <si>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</si>
  <si>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</si>
  <si>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</si>
  <si>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</si>
  <si>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</si>
  <si>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</si>
  <si>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</si>
  <si>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</si>
  <si>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</si>
  <si>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</si>
  <si>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</si>
  <si>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</si>
  <si>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</si>
  <si>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</si>
  <si>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</si>
  <si>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</si>
  <si>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</si>
  <si>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</si>
  <si>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</si>
  <si>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</si>
  <si>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</si>
  <si>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</si>
  <si>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</si>
  <si>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</si>
  <si>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</si>
  <si>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</si>
  <si>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</si>
  <si>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</si>
  <si>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</si>
  <si>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</si>
  <si>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</si>
  <si>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</si>
  <si>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</si>
  <si>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</si>
  <si>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</si>
  <si>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</si>
  <si>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</si>
  <si>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</si>
  <si>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</si>
  <si>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</si>
  <si>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</si>
  <si>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</si>
  <si>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</si>
  <si>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</si>
  <si>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</si>
  <si>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</si>
  <si>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</si>
  <si>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</si>
  <si>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</si>
  <si>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</si>
  <si>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</si>
  <si>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</si>
  <si>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</si>
  <si>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</si>
  <si>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</si>
  <si>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</si>
  <si>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</si>
  <si>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</si>
  <si>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</si>
  <si>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</si>
  <si>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</si>
  <si>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</si>
  <si>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</si>
  <si>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</si>
  <si>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</si>
  <si>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</si>
  <si>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</si>
  <si>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</si>
  <si>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</si>
  <si>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</si>
  <si>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</si>
  <si>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</si>
  <si>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</si>
  <si>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</si>
  <si>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</si>
  <si>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</si>
  <si>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</si>
  <si>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</si>
  <si>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</si>
  <si>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</si>
  <si>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</si>
  <si>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</si>
  <si>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</si>
  <si>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</si>
  <si>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</si>
  <si>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</si>
  <si>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</si>
  <si>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</si>
  <si>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</si>
  <si>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</si>
  <si>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</si>
  <si>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</si>
  <si>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</si>
  <si>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</si>
  <si>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</si>
  <si>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</si>
  <si>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</si>
  <si>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</si>
  <si>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</si>
  <si>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</si>
  <si>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</si>
  <si>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</si>
  <si>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</si>
  <si>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</si>
  <si>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</si>
  <si>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</si>
  <si>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</si>
  <si>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</si>
  <si>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</si>
  <si>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</si>
  <si>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</si>
  <si>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</si>
  <si>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</si>
  <si>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</si>
  <si>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</si>
  <si>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</si>
  <si>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</si>
  <si>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</si>
  <si>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</si>
  <si>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</si>
  <si>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</si>
  <si>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</si>
  <si>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</si>
  <si>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</si>
  <si>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</si>
  <si>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</si>
  <si>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</si>
  <si>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</si>
  <si>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</si>
  <si>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</si>
  <si>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</si>
  <si>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</si>
  <si>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</si>
  <si>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</si>
  <si>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</si>
  <si>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</si>
  <si>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</si>
  <si>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</si>
  <si>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</si>
  <si>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</si>
  <si>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</si>
  <si>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</si>
  <si>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</si>
  <si>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</si>
  <si>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</si>
  <si>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</si>
  <si>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</si>
  <si>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</si>
  <si>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</si>
  <si>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</si>
  <si>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</si>
  <si>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</si>
  <si>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</si>
  <si>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</si>
  <si>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</si>
  <si>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</si>
  <si>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</si>
  <si>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</si>
  <si>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</si>
  <si>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</si>
  <si>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</si>
  <si>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</si>
  <si>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</si>
  <si>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</si>
  <si>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</si>
  <si>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</si>
  <si>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</si>
  <si>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</si>
  <si>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</si>
  <si>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</si>
  <si>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</si>
  <si>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</si>
  <si>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</si>
  <si>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</si>
  <si>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</si>
  <si>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</si>
  <si>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</si>
  <si>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</si>
  <si>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</si>
  <si>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</si>
  <si>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</si>
  <si>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</si>
  <si>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</si>
  <si>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</si>
  <si>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</si>
  <si>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</si>
  <si>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</si>
  <si>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</si>
  <si>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</si>
  <si>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</si>
  <si>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</si>
  <si>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</si>
  <si>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</si>
  <si>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</si>
  <si>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</si>
  <si>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</si>
  <si>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</si>
  <si>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</si>
  <si>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</si>
  <si>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</si>
  <si>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</si>
  <si>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</si>
  <si>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</si>
  <si>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</si>
  <si>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</si>
  <si>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</si>
  <si>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</si>
  <si>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</si>
  <si>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</si>
  <si>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</si>
  <si>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</si>
  <si>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</si>
  <si>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</si>
  <si>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</si>
  <si>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</si>
  <si>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</si>
  <si>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</si>
  <si>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</si>
  <si>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</si>
  <si>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</si>
  <si>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</si>
  <si>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</si>
  <si>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</si>
  <si>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</si>
  <si>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</si>
  <si>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</si>
  <si>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</si>
  <si>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</si>
  <si>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</si>
  <si>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</si>
  <si>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</si>
  <si>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</si>
  <si>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</si>
  <si>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</si>
  <si>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</si>
  <si>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</si>
  <si>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</si>
  <si>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</si>
  <si>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</si>
  <si>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</si>
  <si>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</si>
  <si>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</si>
  <si>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</si>
  <si>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</si>
  <si>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</si>
  <si>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</si>
  <si>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</si>
  <si>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</si>
  <si>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</si>
  <si>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</si>
  <si>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</si>
  <si>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</si>
  <si>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</si>
  <si>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</si>
  <si>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</si>
  <si>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</si>
  <si>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</si>
  <si>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</si>
  <si>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</si>
  <si>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</si>
  <si>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</si>
  <si>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</si>
  <si>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</si>
  <si>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</si>
  <si>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</si>
  <si>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</si>
  <si>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</si>
  <si>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</si>
  <si>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</si>
  <si>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</si>
  <si>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</si>
  <si>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</si>
  <si>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</si>
  <si>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</si>
  <si>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</si>
  <si>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</si>
  <si>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</si>
  <si>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</si>
  <si>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</si>
  <si>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</si>
  <si>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</si>
  <si>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</si>
  <si>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</si>
  <si>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</si>
  <si>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</si>
  <si>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</si>
  <si>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</si>
  <si>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</si>
  <si>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</si>
  <si>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</si>
  <si>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</si>
  <si>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</si>
  <si>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</si>
  <si>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</si>
  <si>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</si>
  <si>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</si>
  <si>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</si>
  <si>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</si>
  <si>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</si>
  <si>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</si>
  <si>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</si>
  <si>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</si>
  <si>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</si>
  <si>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</si>
  <si>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</si>
  <si>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</si>
  <si>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</si>
  <si>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</si>
  <si>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</si>
  <si>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</si>
  <si>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</si>
  <si>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</si>
  <si>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</si>
  <si>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</si>
  <si>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</si>
  <si>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</si>
  <si>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</si>
  <si>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</si>
  <si>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</si>
  <si>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</si>
  <si>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</si>
  <si>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</si>
  <si>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</si>
  <si>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</si>
  <si>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</si>
  <si>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</si>
  <si>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</si>
  <si>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</si>
  <si>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</si>
  <si>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</si>
  <si>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</si>
  <si>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</si>
  <si>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</si>
  <si>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</si>
  <si>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</si>
  <si>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</si>
  <si>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</si>
  <si>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</si>
  <si>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</si>
  <si>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</si>
  <si>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</si>
  <si>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</si>
  <si>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</si>
  <si>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</si>
  <si>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</si>
  <si>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</si>
  <si>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</si>
  <si>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</si>
  <si>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</si>
  <si>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</si>
  <si>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</si>
  <si>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</si>
  <si>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</si>
  <si>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</si>
  <si>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</si>
  <si>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</si>
  <si>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</si>
  <si>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</si>
  <si>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</si>
  <si>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</si>
  <si>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</si>
  <si>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</si>
  <si>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</si>
  <si>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</si>
  <si>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</si>
  <si>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</si>
  <si>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</si>
  <si>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</si>
  <si>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</si>
  <si>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</si>
  <si>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</si>
  <si>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</si>
  <si>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</si>
  <si>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</si>
  <si>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</si>
  <si>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</si>
  <si>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</si>
  <si>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</si>
  <si>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</si>
  <si>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</si>
  <si>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</si>
  <si>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</si>
  <si>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</si>
  <si>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</si>
  <si>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</si>
  <si>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</si>
  <si>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</si>
  <si>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</si>
  <si>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</si>
  <si>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</si>
  <si>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</si>
  <si>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</si>
  <si>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</si>
  <si>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</si>
  <si>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</si>
  <si>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</si>
  <si>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</si>
  <si>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</si>
  <si>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</si>
  <si>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</si>
  <si>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</si>
  <si>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</si>
  <si>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</si>
  <si>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</si>
  <si>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</si>
  <si>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</si>
  <si>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</si>
  <si>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</si>
  <si>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</si>
  <si>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</si>
  <si>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</si>
  <si>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</si>
  <si>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</si>
  <si>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</si>
  <si>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</si>
  <si>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</si>
  <si>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</si>
  <si>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</si>
  <si>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</si>
  <si>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</si>
  <si>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</si>
  <si>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</si>
  <si>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</si>
  <si>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</si>
  <si>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</si>
  <si>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</si>
  <si>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</si>
  <si>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</si>
  <si>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</si>
  <si>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</si>
  <si>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</si>
  <si>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</si>
  <si>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</si>
  <si>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</si>
  <si>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</si>
  <si>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</si>
  <si>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</si>
  <si>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</si>
  <si>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</si>
  <si>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</si>
  <si>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</si>
  <si>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</si>
  <si>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</si>
  <si>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</si>
  <si>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</si>
  <si>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</si>
  <si>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</si>
  <si>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</si>
  <si>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</si>
  <si>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</si>
  <si>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</si>
  <si>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</si>
  <si>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</si>
  <si>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</si>
  <si>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</si>
  <si>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</si>
  <si>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</si>
  <si>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</si>
  <si>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</si>
  <si>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</si>
  <si>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</si>
  <si>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</si>
  <si>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</si>
  <si>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</si>
  <si>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</si>
  <si>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</si>
  <si>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</si>
  <si>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</si>
  <si>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</si>
  <si>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</si>
  <si>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</si>
  <si>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</si>
  <si>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</si>
  <si>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</si>
  <si>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</si>
  <si>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</si>
  <si>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</si>
  <si>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</si>
  <si>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</si>
  <si>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</si>
  <si>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</si>
  <si>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</si>
  <si>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</si>
  <si>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</si>
  <si>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</si>
  <si>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</si>
  <si>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</si>
  <si>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</si>
  <si>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</si>
  <si>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</si>
  <si>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</si>
  <si>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</si>
  <si>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</si>
  <si>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</si>
  <si>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</si>
  <si>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</si>
  <si>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</si>
  <si>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</si>
  <si>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</si>
  <si>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</si>
  <si>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</si>
  <si>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</si>
  <si>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</si>
  <si>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</si>
  <si>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</si>
  <si>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</si>
  <si>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</si>
  <si>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</si>
  <si>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</si>
  <si>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</si>
  <si>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</si>
  <si>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</si>
  <si>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</si>
  <si>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</si>
  <si>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</si>
  <si>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</si>
  <si>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</si>
  <si>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</si>
  <si>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</si>
  <si>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</si>
  <si>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</si>
  <si>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</si>
  <si>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</si>
  <si>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</si>
  <si>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</si>
  <si>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</si>
  <si>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</si>
  <si>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</si>
  <si>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</si>
  <si>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</si>
  <si>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</si>
  <si>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</si>
  <si>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</si>
  <si>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</si>
  <si>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</si>
  <si>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</si>
  <si>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</si>
  <si>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</si>
  <si>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</si>
  <si>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</si>
  <si>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</si>
  <si>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</si>
  <si>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</si>
  <si>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</si>
  <si>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</si>
  <si>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</si>
  <si>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</si>
  <si>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</si>
  <si>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</si>
  <si>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</si>
  <si>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</si>
  <si>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</si>
  <si>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</si>
  <si>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</si>
  <si>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</si>
  <si>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</si>
  <si>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</si>
  <si>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</si>
  <si>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</si>
  <si>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</si>
  <si>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</si>
  <si>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</si>
  <si>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</si>
  <si>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</si>
  <si>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</si>
  <si>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</si>
  <si>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</si>
  <si>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</si>
  <si>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</si>
  <si>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</si>
  <si>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</si>
  <si>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</si>
  <si>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</si>
  <si>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</si>
  <si>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</si>
  <si>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</si>
  <si>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</si>
  <si>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</si>
  <si>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</si>
  <si>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</si>
  <si>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</si>
  <si>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</si>
  <si>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</si>
  <si>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</si>
  <si>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</si>
  <si>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</si>
  <si>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</si>
  <si>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</si>
  <si>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</si>
  <si>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</si>
  <si>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</si>
  <si>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</si>
  <si>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</si>
  <si>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</si>
  <si>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</si>
  <si>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</si>
  <si>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</si>
  <si>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</si>
  <si>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</si>
  <si>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</si>
  <si>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</si>
  <si>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</si>
  <si>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</si>
  <si>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</si>
  <si>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</si>
  <si>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</si>
  <si>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</si>
  <si>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</si>
  <si>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</si>
  <si>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</si>
  <si>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</si>
  <si>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</si>
  <si>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</si>
  <si>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</si>
  <si>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</si>
  <si>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</si>
  <si>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</si>
  <si>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</si>
  <si>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</si>
  <si>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</si>
  <si>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</si>
  <si>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</si>
  <si>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</si>
  <si>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</si>
  <si>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</si>
  <si>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</si>
  <si>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</si>
  <si>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</si>
  <si>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</si>
  <si>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</si>
  <si>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</si>
  <si>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</si>
  <si>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</si>
  <si>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</si>
  <si>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</si>
  <si>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</si>
  <si>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</si>
  <si>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</si>
  <si>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</si>
  <si>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</si>
  <si>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</si>
  <si>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</si>
  <si>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</si>
  <si>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</si>
  <si>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</si>
  <si>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</si>
  <si>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</si>
  <si>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</si>
  <si>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</si>
  <si>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</si>
  <si>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</si>
  <si>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</si>
  <si>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</si>
  <si>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</si>
  <si>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</si>
  <si>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</si>
  <si>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</si>
  <si>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</si>
  <si>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</si>
  <si>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</si>
  <si>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</si>
  <si>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</si>
  <si>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</si>
  <si>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</si>
  <si>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</si>
  <si>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</si>
  <si>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</si>
  <si>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</si>
  <si>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</si>
  <si>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</si>
  <si>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</si>
  <si>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</si>
  <si>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</si>
  <si>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</si>
  <si>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</si>
  <si>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</si>
  <si>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</si>
  <si>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</si>
  <si>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</si>
  <si>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</si>
  <si>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</si>
  <si>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</si>
  <si>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</si>
  <si>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</si>
  <si>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</si>
  <si>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</si>
  <si>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</si>
  <si>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</si>
  <si>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</si>
  <si>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</si>
  <si>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</si>
  <si>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</si>
  <si>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</si>
  <si>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</si>
  <si>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</si>
  <si>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</si>
  <si>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</si>
  <si>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</si>
  <si>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</si>
  <si>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</si>
  <si>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</si>
  <si>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</si>
  <si>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</si>
  <si>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</si>
  <si>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</si>
  <si>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</si>
  <si>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</si>
  <si>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</si>
  <si>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</si>
  <si>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</si>
  <si>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</si>
  <si>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</si>
  <si>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</si>
  <si>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</si>
  <si>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</si>
  <si>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</si>
  <si>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</si>
  <si>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</si>
  <si>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</si>
  <si>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</si>
  <si>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</si>
  <si>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</si>
  <si>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</si>
  <si>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</si>
  <si>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</si>
  <si>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</si>
  <si>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</si>
  <si>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</si>
  <si>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</si>
  <si>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</si>
  <si>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</si>
  <si>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</si>
  <si>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</si>
  <si>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</si>
  <si>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</si>
  <si>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</si>
  <si>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</si>
  <si>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</si>
  <si>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</si>
  <si>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</si>
  <si>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</si>
  <si>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</si>
  <si>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</si>
  <si>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</si>
  <si>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</si>
  <si>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</si>
  <si>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</si>
  <si>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</si>
  <si>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</si>
  <si>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</si>
  <si>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</si>
  <si>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</si>
  <si>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</si>
  <si>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</si>
  <si>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</si>
  <si>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</si>
  <si>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</si>
  <si>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</si>
  <si>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</si>
  <si>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</si>
  <si>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</si>
  <si>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</si>
  <si>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</si>
  <si>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</si>
  <si>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</si>
  <si>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</si>
  <si>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</si>
  <si>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</si>
  <si>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</si>
  <si>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</si>
  <si>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</si>
  <si>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</si>
  <si>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</si>
  <si>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</si>
  <si>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</si>
  <si>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</si>
  <si>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</si>
  <si>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</si>
  <si>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</si>
  <si>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</si>
  <si>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</si>
  <si>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</si>
  <si>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</si>
  <si>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</si>
  <si>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</si>
  <si>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</si>
  <si>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</si>
  <si>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</si>
  <si>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</si>
  <si>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</si>
  <si>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</si>
  <si>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</si>
  <si>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</si>
  <si>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</si>
  <si>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</si>
  <si>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</si>
  <si>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</si>
  <si>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</si>
  <si>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</si>
  <si>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</si>
  <si>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</si>
  <si>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</si>
  <si>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</si>
  <si>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</si>
  <si>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</si>
  <si>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</si>
  <si>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</si>
  <si>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</si>
  <si>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</si>
  <si>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</si>
  <si>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</si>
  <si>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</si>
  <si>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</si>
  <si>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</si>
  <si>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</si>
  <si>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</si>
  <si>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</si>
  <si>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</si>
  <si>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</si>
  <si>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</si>
  <si>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</si>
  <si>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</si>
  <si>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</si>
  <si>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</si>
  <si>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</si>
  <si>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</si>
  <si>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</si>
  <si>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</si>
  <si>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</si>
  <si>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</si>
  <si>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</si>
  <si>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</si>
  <si>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</si>
  <si>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</si>
  <si>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</si>
  <si>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</si>
  <si>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</si>
  <si>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</si>
  <si>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</si>
  <si>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</si>
  <si>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</si>
  <si>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</si>
  <si>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</si>
  <si>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</si>
  <si>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</si>
  <si>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</si>
  <si>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</si>
  <si>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</si>
  <si>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</si>
  <si>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</si>
  <si>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</si>
  <si>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</si>
  <si>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</si>
  <si>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</si>
  <si>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</si>
  <si>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</si>
  <si>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</si>
  <si>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</si>
  <si>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</si>
  <si>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</si>
  <si>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</si>
  <si>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</si>
  <si>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</si>
  <si>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</si>
  <si>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</si>
  <si>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</si>
  <si>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</si>
  <si>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</si>
  <si>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</si>
  <si>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</si>
  <si>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</si>
  <si>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</si>
  <si>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</si>
  <si>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</si>
  <si>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</si>
  <si>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</si>
  <si>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</si>
  <si>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</si>
  <si>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</si>
  <si>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</si>
  <si>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</si>
  <si>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</si>
  <si>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</si>
  <si>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</si>
  <si>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</si>
  <si>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</si>
  <si>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</si>
  <si>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</si>
  <si>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</si>
  <si>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</si>
  <si>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</si>
  <si>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</si>
  <si>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</si>
  <si>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</si>
  <si>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</si>
  <si>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</si>
  <si>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</si>
  <si>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</si>
  <si>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</si>
  <si>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</si>
  <si>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</si>
  <si>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</si>
  <si>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</si>
  <si>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</si>
  <si>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</si>
  <si>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</si>
  <si>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</si>
  <si>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</si>
  <si>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</si>
  <si>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</si>
  <si>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</si>
  <si>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</si>
  <si>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</si>
  <si>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</si>
  <si>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</si>
  <si>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</si>
  <si>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</si>
  <si>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</si>
  <si>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</si>
  <si>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</si>
  <si>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</si>
  <si>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</si>
  <si>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</si>
  <si>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</si>
  <si>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</si>
  <si>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</si>
  <si>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</si>
  <si>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</si>
  <si>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</si>
  <si>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</si>
  <si>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</si>
  <si>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</si>
  <si>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</si>
  <si>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</si>
  <si>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</si>
  <si>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</si>
  <si>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</si>
  <si>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</si>
  <si>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</si>
  <si>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</si>
  <si>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</si>
  <si>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</si>
  <si>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</si>
  <si>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</si>
  <si>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</si>
  <si>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</si>
  <si>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</si>
  <si>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</si>
  <si>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</si>
  <si>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</si>
  <si>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</si>
  <si>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</si>
  <si>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</si>
  <si>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</si>
  <si>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</si>
  <si>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</si>
  <si>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</si>
  <si>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</si>
  <si>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</si>
  <si>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</si>
  <si>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</si>
  <si>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</si>
  <si>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</si>
  <si>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</si>
  <si>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</si>
  <si>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</si>
  <si>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</si>
  <si>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</si>
  <si>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</si>
  <si>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</si>
  <si>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</si>
  <si>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</si>
  <si>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</si>
  <si>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</si>
  <si>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</si>
  <si>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</si>
  <si>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</si>
  <si>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</si>
  <si>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</si>
  <si>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</si>
  <si>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</si>
  <si>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</si>
  <si>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</si>
  <si>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</si>
  <si>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</si>
  <si>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</si>
  <si>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</si>
  <si>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</si>
  <si>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</si>
  <si>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</si>
  <si>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</si>
  <si>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</si>
  <si>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</si>
  <si>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</si>
  <si>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</si>
  <si>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</si>
  <si>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</si>
  <si>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</si>
  <si>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</si>
  <si>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</si>
  <si>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</si>
  <si>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</si>
  <si>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</si>
  <si>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</si>
  <si>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</si>
  <si>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</si>
  <si>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</si>
  <si>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</si>
  <si>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</si>
  <si>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</si>
  <si>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</si>
  <si>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</si>
  <si>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</si>
  <si>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</si>
  <si>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</si>
  <si>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</si>
  <si>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</si>
  <si>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</si>
  <si>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</si>
  <si>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</si>
  <si>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</si>
  <si>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</si>
  <si>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</si>
  <si>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</si>
  <si>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</si>
  <si>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</si>
  <si>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</si>
  <si>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</si>
  <si>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</si>
  <si>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</si>
  <si>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</si>
  <si>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</si>
  <si>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</si>
  <si>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</si>
  <si>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</si>
  <si>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</si>
  <si>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</si>
  <si>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</si>
  <si>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</si>
  <si>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</si>
  <si>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</si>
  <si>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</si>
  <si>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</si>
  <si>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</si>
  <si>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</si>
  <si>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</si>
  <si>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</si>
  <si>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</si>
  <si>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</si>
  <si>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</si>
  <si>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</si>
  <si>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</si>
  <si>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</si>
  <si>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</si>
  <si>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</si>
  <si>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</si>
  <si>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</si>
  <si>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</si>
  <si>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</si>
  <si>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</si>
  <si>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</si>
  <si>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</si>
  <si>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</si>
  <si>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</si>
  <si>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</si>
  <si>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</si>
  <si>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</si>
  <si>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</si>
  <si>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</si>
  <si>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</si>
  <si>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</si>
  <si>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</si>
  <si>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</si>
  <si>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</si>
  <si>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</si>
  <si>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</si>
  <si>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</si>
  <si>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</si>
  <si>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</si>
  <si>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</si>
  <si>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</si>
  <si>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</si>
  <si>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</si>
  <si>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</si>
  <si>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</si>
  <si>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</si>
  <si>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</si>
  <si>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</si>
  <si>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</si>
  <si>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</si>
  <si>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</si>
  <si>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</si>
  <si>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</si>
  <si>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</si>
  <si>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</si>
  <si>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</si>
  <si>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</si>
  <si>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</si>
  <si>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</si>
  <si>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</si>
  <si>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</si>
  <si>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</si>
  <si>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</si>
  <si>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</si>
  <si>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</si>
  <si>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</si>
  <si>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</si>
  <si>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</si>
  <si>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</si>
  <si>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</si>
  <si>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</si>
  <si>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</si>
  <si>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</si>
  <si>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</si>
  <si>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</si>
  <si>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</si>
  <si>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</si>
  <si>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</si>
  <si>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</si>
  <si>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</si>
  <si>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</si>
  <si>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</si>
  <si>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</si>
  <si>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</si>
  <si>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</si>
  <si>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</si>
  <si>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</si>
  <si>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</si>
  <si>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</si>
  <si>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</si>
  <si>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</si>
  <si>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</si>
  <si>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</si>
  <si>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</si>
  <si>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</si>
  <si>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</si>
  <si>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</si>
  <si>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</si>
  <si>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</si>
  <si>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</si>
  <si>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</si>
  <si>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</si>
  <si>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</si>
  <si>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</si>
  <si>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</si>
  <si>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</si>
  <si>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</si>
  <si>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</si>
  <si>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</si>
  <si>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</si>
  <si>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</si>
  <si>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</si>
  <si>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</si>
  <si>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</si>
  <si>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</si>
  <si>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</si>
  <si>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</si>
  <si>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</si>
  <si>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</si>
  <si>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</si>
  <si>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</si>
  <si>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</si>
  <si>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</si>
  <si>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</si>
  <si>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</si>
  <si>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</si>
  <si>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</si>
  <si>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</si>
  <si>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</si>
  <si>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</si>
  <si>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</si>
  <si>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</si>
  <si>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</si>
  <si>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</si>
  <si>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</si>
  <si>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</si>
  <si>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</si>
  <si>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</si>
  <si>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</si>
  <si>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</si>
  <si>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</si>
  <si>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</si>
  <si>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</si>
  <si>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</si>
  <si>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</si>
  <si>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</si>
  <si>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</si>
  <si>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</si>
  <si>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</si>
  <si>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</si>
  <si>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</si>
  <si>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</si>
  <si>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</si>
  <si>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</si>
  <si>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</si>
  <si>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</si>
  <si>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</si>
  <si>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</si>
  <si>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</si>
  <si>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</si>
  <si>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</si>
  <si>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</si>
  <si>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</si>
  <si>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</si>
  <si>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</si>
  <si>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</si>
  <si>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</si>
  <si>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</si>
  <si>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</si>
  <si>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</si>
  <si>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</si>
  <si>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</si>
  <si>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</si>
  <si>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</si>
  <si>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</si>
  <si>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</si>
  <si>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</si>
  <si>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</si>
  <si>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</si>
  <si>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</si>
  <si>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</si>
  <si>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</si>
  <si>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</si>
  <si>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</si>
  <si>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</si>
  <si>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</si>
  <si>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</si>
  <si>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</si>
  <si>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</si>
  <si>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</si>
  <si>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</si>
  <si>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</si>
  <si>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</si>
  <si>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</si>
  <si>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</si>
  <si>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</si>
  <si>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</si>
  <si>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</si>
  <si>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</si>
  <si>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</si>
  <si>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</si>
  <si>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</si>
  <si>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</si>
  <si>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</si>
  <si>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</si>
  <si>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</si>
  <si>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</si>
  <si>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</si>
  <si>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</si>
  <si>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</si>
  <si>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</si>
  <si>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</si>
  <si>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</si>
  <si>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</si>
  <si>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</si>
  <si>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</si>
  <si>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</si>
  <si>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</si>
  <si>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</si>
  <si>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</si>
  <si>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</si>
  <si>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</si>
  <si>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</si>
  <si>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</si>
  <si>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</si>
  <si>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</si>
  <si>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</si>
  <si>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</si>
  <si>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</si>
  <si>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</si>
  <si>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</si>
  <si>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</si>
  <si>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</si>
  <si>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</si>
  <si>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</si>
  <si>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</si>
  <si>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</si>
  <si>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</si>
  <si>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</si>
  <si>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</si>
  <si>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</si>
  <si>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</si>
  <si>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</si>
  <si>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</si>
  <si>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</si>
  <si>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</si>
  <si>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</si>
  <si>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</si>
  <si>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</si>
  <si>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</si>
  <si>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</si>
  <si>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</si>
  <si>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</si>
  <si>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</si>
  <si>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</si>
  <si>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</si>
  <si>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</si>
  <si>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</si>
  <si>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</si>
  <si>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</si>
  <si>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</si>
  <si>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</si>
  <si>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</si>
  <si>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</si>
  <si>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</si>
  <si>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</si>
  <si>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</si>
  <si>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</si>
  <si>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</si>
  <si>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</si>
  <si>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</si>
  <si>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</si>
  <si>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</si>
  <si>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</si>
  <si>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</si>
  <si>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</si>
  <si>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</si>
  <si>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</si>
  <si>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</si>
  <si>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</si>
  <si>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</si>
  <si>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</si>
  <si>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</si>
  <si>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</si>
  <si>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</si>
  <si>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</si>
  <si>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</si>
  <si>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</si>
  <si>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</si>
  <si>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</si>
  <si>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</si>
  <si>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</si>
  <si>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</si>
  <si>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</si>
  <si>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</si>
  <si>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</si>
  <si>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</si>
  <si>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</si>
  <si>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</si>
  <si>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</si>
  <si>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</si>
  <si>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</si>
  <si>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</si>
  <si>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</si>
  <si>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</si>
  <si>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</si>
  <si>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</si>
  <si>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</si>
  <si>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</si>
  <si>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</si>
  <si>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</si>
  <si>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</si>
  <si>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</si>
  <si>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</si>
  <si>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</si>
  <si>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</si>
  <si>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</si>
  <si>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</si>
  <si>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</si>
  <si>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</si>
  <si>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</si>
  <si>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</si>
  <si>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</si>
  <si>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</si>
  <si>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</si>
  <si>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</si>
  <si>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</si>
  <si>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</si>
  <si>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</si>
  <si>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</si>
  <si>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</si>
  <si>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</si>
  <si>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</si>
  <si>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</si>
  <si>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</si>
  <si>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</si>
  <si>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</si>
  <si>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</si>
  <si>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</si>
  <si>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</si>
  <si>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</si>
  <si>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</si>
  <si>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</si>
  <si>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</si>
  <si>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</si>
  <si>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</si>
  <si>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</si>
  <si>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</si>
  <si>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</si>
  <si>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</si>
  <si>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</si>
  <si>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</si>
  <si>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</si>
  <si>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</si>
  <si>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</si>
  <si>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</si>
  <si>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</si>
  <si>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</si>
  <si>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</si>
  <si>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</si>
  <si>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</si>
  <si>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</si>
  <si>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</si>
  <si>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</si>
  <si>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</si>
  <si>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</si>
  <si>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</si>
  <si>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</si>
  <si>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</si>
  <si>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</si>
  <si>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</si>
  <si>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</si>
  <si>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</si>
  <si>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</si>
  <si>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</si>
  <si>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</si>
  <si>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</si>
  <si>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</si>
  <si>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</si>
  <si>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</si>
  <si>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</si>
  <si>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</si>
  <si>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</si>
  <si>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</si>
  <si>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</si>
  <si>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</si>
  <si>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</si>
  <si>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</si>
  <si>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</si>
  <si>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</si>
  <si>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</si>
  <si>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</si>
  <si>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</si>
  <si>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</si>
  <si>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</si>
  <si>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</si>
  <si>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</si>
  <si>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</si>
  <si>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</si>
  <si>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</si>
  <si>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</si>
  <si>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</si>
  <si>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</si>
  <si>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</si>
  <si>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</si>
  <si>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</si>
  <si>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</si>
  <si>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</si>
  <si>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</si>
  <si>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</si>
  <si>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</si>
  <si>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</si>
  <si>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</si>
  <si>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</si>
  <si>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</si>
  <si>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</si>
  <si>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</si>
  <si>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</si>
  <si>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</si>
  <si>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</si>
  <si>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</si>
  <si>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</si>
  <si>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</si>
  <si>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</si>
  <si>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</si>
  <si>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</si>
  <si>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</si>
  <si>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</si>
  <si>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</si>
  <si>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</si>
  <si>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</si>
  <si>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</si>
  <si>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</si>
  <si>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</si>
  <si>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</si>
  <si>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</si>
  <si>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</si>
  <si>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</si>
  <si>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</si>
  <si>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</si>
  <si>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</si>
  <si>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</si>
  <si>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</si>
  <si>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</si>
  <si>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</si>
  <si>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</si>
  <si>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</si>
  <si>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</si>
  <si>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</si>
  <si>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</si>
  <si>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</si>
  <si>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</si>
  <si>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</si>
  <si>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</si>
  <si>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</si>
  <si>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</si>
  <si>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</si>
  <si>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</si>
  <si>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</si>
  <si>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</si>
  <si>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</si>
  <si>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</si>
  <si>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</si>
  <si>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</si>
  <si>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</si>
  <si>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</si>
  <si>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</si>
  <si>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</si>
  <si>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</si>
  <si>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</si>
  <si>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</si>
  <si>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</si>
  <si>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</si>
  <si>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</si>
  <si>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</si>
  <si>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</si>
  <si>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</si>
  <si>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</si>
  <si>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</si>
  <si>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</si>
  <si>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</si>
  <si>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</si>
  <si>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</si>
  <si>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</si>
  <si>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</si>
  <si>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</si>
  <si>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</si>
  <si>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</si>
  <si>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</si>
  <si>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</si>
  <si>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</si>
  <si>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</si>
  <si>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</si>
  <si>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</si>
  <si>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</si>
  <si>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</si>
  <si>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</si>
  <si>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</si>
  <si>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</si>
  <si>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</si>
  <si>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</si>
  <si>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</si>
  <si>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</si>
  <si>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</si>
  <si>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</si>
  <si>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</si>
  <si>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</si>
  <si>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</si>
  <si>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</si>
  <si>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</si>
  <si>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</si>
  <si>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</si>
  <si>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</si>
  <si>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</si>
  <si>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</si>
  <si>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</si>
  <si>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</si>
  <si>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</si>
  <si>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</si>
  <si>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</si>
  <si>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</si>
  <si>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</si>
  <si>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</si>
  <si>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</si>
  <si>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</si>
  <si>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</si>
  <si>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</si>
  <si>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</si>
  <si>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</si>
  <si>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</si>
  <si>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</si>
  <si>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</si>
  <si>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</si>
  <si>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</si>
  <si>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</si>
  <si>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</si>
  <si>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</si>
  <si>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</si>
  <si>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</si>
  <si>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</si>
  <si>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</si>
  <si>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</si>
  <si>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</si>
  <si>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</si>
  <si>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</si>
  <si>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</si>
  <si>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</si>
  <si>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</si>
  <si>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</si>
  <si>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</si>
  <si>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</si>
  <si>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</si>
  <si>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</si>
  <si>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</si>
  <si>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</si>
  <si>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</si>
  <si>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</si>
  <si>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</si>
  <si>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</si>
  <si>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</si>
  <si>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</si>
  <si>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</si>
  <si>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</si>
  <si>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</si>
  <si>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</si>
  <si>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</si>
  <si>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</si>
  <si>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</si>
  <si>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</si>
  <si>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</si>
  <si>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</si>
  <si>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</si>
  <si>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</si>
  <si>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</si>
  <si>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</si>
  <si>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</si>
  <si>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</si>
  <si>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</si>
  <si>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</si>
  <si>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</si>
  <si>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</si>
  <si>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</si>
  <si>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</si>
  <si>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</si>
  <si>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</si>
  <si>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</si>
  <si>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</si>
  <si>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</si>
  <si>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</si>
  <si>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</si>
  <si>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</si>
  <si>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</si>
  <si>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</si>
  <si>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</si>
  <si>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</si>
  <si>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</si>
  <si>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</si>
  <si>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</si>
  <si>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</si>
  <si>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</si>
  <si>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</si>
  <si>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</si>
  <si>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</si>
  <si>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</si>
  <si>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</si>
  <si>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</si>
  <si>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</si>
  <si>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</si>
  <si>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</si>
  <si>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</si>
  <si>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</si>
  <si>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</si>
  <si>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</si>
  <si>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</si>
  <si>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</si>
  <si>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</si>
  <si>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</si>
  <si>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</si>
  <si>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</si>
  <si>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</si>
  <si>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</si>
  <si>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</si>
  <si>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</si>
  <si>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</si>
  <si>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</si>
  <si>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</si>
  <si>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</si>
  <si>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</si>
  <si>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</si>
  <si>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</si>
  <si>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</si>
  <si>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</si>
  <si>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</si>
  <si>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</si>
  <si>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</si>
  <si>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</si>
  <si>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</si>
  <si>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</si>
  <si>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</si>
  <si>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</si>
  <si>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</si>
  <si>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</si>
  <si>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</si>
  <si>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</si>
  <si>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</si>
  <si>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</si>
  <si>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</si>
  <si>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</si>
  <si>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</si>
  <si>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</si>
  <si>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</si>
  <si>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</si>
  <si>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</si>
  <si>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</si>
  <si>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</si>
  <si>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</si>
  <si>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</si>
  <si>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</si>
  <si>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</si>
  <si>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</si>
  <si>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</si>
  <si>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</si>
  <si>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</si>
  <si>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</si>
  <si>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</si>
  <si>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</si>
  <si>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</si>
  <si>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</si>
  <si>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</si>
  <si>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</si>
  <si>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</si>
  <si>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</si>
  <si>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</si>
  <si>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</si>
  <si>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</si>
  <si>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</si>
  <si>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</si>
  <si>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</si>
  <si>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</si>
  <si>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</si>
  <si>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</si>
  <si>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</si>
  <si>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</si>
  <si>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</si>
  <si>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</si>
  <si>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</si>
  <si>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</si>
  <si>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</si>
  <si>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</si>
  <si>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</si>
  <si>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</si>
  <si>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</si>
  <si>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</si>
  <si>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</si>
  <si>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</si>
  <si>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</si>
  <si>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</si>
  <si>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</si>
  <si>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</si>
  <si>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</si>
  <si>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</si>
  <si>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</si>
  <si>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</si>
  <si>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</si>
  <si>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</si>
  <si>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</si>
  <si>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</si>
  <si>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</si>
  <si>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</si>
  <si>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</si>
  <si>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</si>
  <si>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</si>
  <si>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</si>
  <si>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</si>
  <si>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</si>
  <si>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</si>
  <si>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</si>
  <si>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</si>
  <si>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</si>
  <si>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</si>
  <si>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</si>
  <si>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</si>
  <si>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</si>
  <si>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</si>
  <si>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</si>
  <si>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</si>
  <si>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</si>
  <si>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</si>
  <si>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</si>
  <si>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</si>
  <si>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</si>
  <si>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</si>
  <si>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</si>
  <si>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</si>
  <si>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</si>
  <si>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</si>
  <si>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</si>
  <si>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</si>
  <si>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</si>
  <si>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</si>
  <si>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</si>
  <si>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</si>
  <si>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</si>
  <si>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</si>
  <si>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</si>
  <si>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</si>
  <si>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</si>
  <si>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</si>
  <si>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</si>
  <si>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</si>
  <si>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</si>
  <si>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</si>
  <si>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</si>
  <si>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</si>
  <si>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</si>
  <si>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</si>
  <si>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</si>
  <si>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</si>
  <si>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</si>
  <si>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</si>
  <si>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</si>
  <si>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</si>
  <si>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</si>
  <si>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</si>
  <si>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</si>
  <si>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</si>
  <si>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</si>
  <si>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</si>
  <si>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</si>
  <si>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</si>
  <si>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</si>
  <si>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</si>
  <si>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</si>
  <si>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</si>
  <si>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</si>
  <si>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</si>
  <si>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</si>
  <si>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</si>
  <si>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</si>
  <si>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</si>
  <si>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</si>
  <si>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</si>
  <si>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</si>
  <si>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</si>
  <si>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</si>
  <si>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</si>
  <si>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</si>
  <si>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</si>
  <si>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</si>
  <si>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</si>
  <si>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</si>
  <si>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</si>
  <si>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</si>
  <si>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</si>
  <si>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</si>
  <si>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</si>
  <si>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</si>
  <si>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</si>
  <si>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</si>
  <si>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</si>
  <si>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</si>
  <si>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</si>
  <si>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</si>
  <si>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</si>
  <si>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</si>
  <si>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</si>
  <si>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</si>
  <si>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</si>
  <si>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</si>
  <si>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</si>
  <si>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</si>
  <si>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</si>
  <si>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</si>
  <si>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</si>
  <si>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</si>
  <si>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</si>
  <si>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</si>
  <si>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</si>
  <si>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</si>
  <si>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</si>
  <si>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</si>
  <si>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</si>
  <si>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</si>
  <si>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</si>
  <si>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</si>
  <si>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</si>
  <si>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</si>
  <si>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</si>
  <si>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</si>
  <si>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</si>
  <si>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</si>
  <si>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</si>
  <si>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</si>
  <si>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</si>
  <si>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</si>
  <si>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</si>
  <si>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</si>
  <si>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</si>
  <si>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</si>
  <si>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</si>
  <si>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</si>
  <si>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</si>
  <si>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</si>
  <si>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</si>
  <si>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</si>
  <si>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</si>
  <si>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</si>
  <si>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</si>
  <si>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</si>
  <si>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</si>
  <si>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</si>
  <si>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</si>
  <si>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</si>
  <si>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</si>
  <si>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</si>
  <si>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</si>
  <si>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</si>
  <si>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</si>
  <si>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</si>
  <si>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</si>
  <si>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</si>
  <si>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</si>
  <si>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</si>
  <si>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</si>
  <si>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</si>
  <si>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</si>
  <si>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</si>
  <si>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</si>
  <si>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</si>
  <si>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</si>
  <si>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</si>
  <si>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</si>
  <si>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</si>
  <si>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</si>
  <si>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</si>
  <si>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</si>
  <si>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</si>
  <si>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</si>
  <si>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</si>
  <si>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</si>
  <si>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</si>
  <si>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</si>
  <si>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</si>
  <si>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</si>
  <si>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</si>
  <si>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</si>
  <si>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</si>
  <si>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</si>
  <si>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</si>
  <si>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</si>
  <si>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</si>
  <si>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</si>
  <si>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</si>
  <si>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</si>
  <si>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</si>
  <si>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</si>
  <si>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</si>
  <si>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</si>
  <si>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</si>
  <si>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</si>
  <si>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</si>
  <si>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</si>
  <si>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</si>
  <si>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</si>
  <si>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</si>
  <si>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</si>
  <si>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</si>
  <si>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</si>
  <si>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</si>
  <si>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</si>
  <si>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</si>
  <si>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</si>
  <si>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</si>
  <si>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</si>
  <si>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</si>
  <si>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</si>
  <si>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</si>
  <si>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</si>
  <si>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</si>
  <si>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</si>
  <si>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</si>
  <si>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</si>
  <si>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</si>
  <si>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</si>
  <si>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</si>
  <si>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</si>
  <si>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</si>
  <si>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</si>
  <si>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</si>
  <si>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</si>
  <si>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</si>
  <si>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</si>
  <si>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</si>
  <si>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</si>
  <si>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</si>
  <si>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</si>
  <si>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</si>
  <si>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</si>
  <si>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</si>
  <si>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</si>
  <si>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</si>
  <si>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</si>
  <si>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</si>
  <si>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</si>
  <si>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</si>
  <si>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</si>
  <si>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</si>
  <si>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</si>
  <si>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</si>
  <si>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</si>
  <si>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</si>
  <si>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</si>
  <si>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</si>
  <si>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</si>
  <si>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</si>
  <si>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</si>
  <si>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</si>
  <si>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</si>
  <si>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</si>
  <si>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</si>
  <si>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</si>
  <si>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</si>
  <si>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</si>
  <si>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</si>
  <si>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</si>
  <si>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</si>
  <si>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</si>
  <si>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</si>
  <si>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</si>
  <si>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</si>
  <si>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</si>
  <si>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</si>
  <si>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</si>
  <si>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</si>
  <si>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</si>
  <si>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</si>
  <si>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</si>
  <si>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</si>
  <si>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</si>
  <si>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</si>
  <si>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</si>
  <si>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</si>
  <si>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</si>
  <si>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</si>
  <si>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</si>
  <si>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</si>
  <si>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</si>
  <si>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</si>
  <si>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</si>
  <si>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</si>
  <si>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</si>
  <si>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</si>
  <si>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</si>
  <si>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</si>
  <si>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</si>
  <si>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</si>
  <si>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</si>
  <si>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</si>
  <si>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</si>
  <si>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</si>
  <si>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</si>
  <si>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</si>
  <si>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</si>
  <si>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</si>
  <si>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</si>
  <si>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</si>
  <si>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</si>
  <si>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</si>
  <si>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</si>
  <si>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</si>
  <si>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</si>
  <si>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</si>
  <si>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</si>
  <si>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</si>
  <si>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</si>
  <si>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</si>
  <si>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</si>
  <si>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</si>
  <si>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</si>
  <si>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</si>
  <si>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</si>
  <si>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</si>
  <si>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</si>
  <si>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</si>
  <si>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</si>
  <si>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</si>
  <si>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</si>
  <si>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</si>
  <si>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</si>
  <si>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</si>
  <si>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</si>
  <si>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</si>
  <si>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</si>
  <si>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</si>
  <si>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</si>
  <si>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</si>
  <si>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</si>
  <si>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</si>
  <si>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</si>
  <si>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</si>
  <si>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</si>
  <si>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</si>
  <si>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</si>
  <si>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</si>
  <si>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</si>
  <si>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</si>
  <si>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</si>
  <si>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</si>
  <si>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</si>
  <si>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</si>
  <si>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</si>
  <si>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</si>
  <si>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</si>
  <si>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</si>
  <si>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</si>
  <si>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</si>
  <si>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</si>
  <si>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</si>
  <si>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</si>
  <si>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</si>
  <si>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</si>
  <si>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</si>
  <si>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</si>
  <si>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</si>
  <si>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</si>
  <si>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</si>
  <si>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</si>
  <si>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</si>
  <si>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</si>
  <si>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</si>
  <si>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</si>
  <si>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</si>
  <si>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</si>
  <si>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</si>
  <si>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</si>
  <si>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</si>
  <si>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</si>
  <si>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</si>
  <si>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</si>
  <si>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</si>
  <si>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</si>
  <si>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</si>
  <si>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</si>
  <si>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</si>
  <si>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</si>
  <si>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</si>
  <si>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</si>
  <si>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</si>
  <si>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</si>
  <si>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</si>
  <si>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</si>
  <si>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</si>
  <si>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</si>
  <si>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</si>
  <si>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</si>
  <si>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</si>
  <si>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</si>
  <si>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</si>
  <si>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</si>
  <si>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</si>
  <si>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</si>
  <si>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</si>
  <si>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</si>
  <si>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</si>
  <si>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</si>
  <si>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</si>
  <si>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</si>
  <si>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</si>
  <si>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</si>
  <si>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</si>
  <si>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</si>
  <si>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</si>
  <si>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</si>
  <si>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</si>
  <si>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</si>
  <si>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</si>
  <si>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</si>
  <si>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</si>
  <si>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</si>
  <si>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</si>
  <si>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</si>
  <si>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</si>
  <si>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</si>
  <si>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</si>
  <si>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</si>
  <si>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</si>
  <si>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</si>
  <si>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</si>
  <si>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</si>
  <si>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</si>
  <si>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</si>
  <si>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</si>
  <si>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</si>
  <si>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</si>
  <si>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</si>
  <si>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</si>
  <si>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</si>
  <si>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</si>
  <si>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</si>
  <si>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</si>
  <si>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</si>
  <si>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</si>
  <si>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</si>
  <si>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</si>
  <si>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</si>
  <si>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</si>
  <si>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</si>
  <si>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</si>
  <si>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</si>
  <si>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</si>
  <si>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</si>
  <si>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</si>
  <si>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</si>
  <si>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</si>
  <si>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</si>
  <si>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</si>
  <si>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</si>
  <si>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</si>
  <si>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</si>
  <si>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</si>
  <si>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</si>
  <si>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</si>
  <si>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</si>
  <si>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</si>
  <si>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</si>
  <si>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</si>
  <si>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</si>
  <si>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</si>
  <si>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</si>
  <si>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</si>
  <si>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</si>
  <si>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</si>
  <si>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</si>
  <si>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</si>
  <si>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</si>
  <si>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</si>
  <si>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</si>
  <si>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</si>
  <si>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</si>
  <si>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</si>
  <si>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</si>
  <si>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</si>
  <si>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</si>
  <si>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</si>
  <si>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</si>
  <si>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</si>
  <si>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</si>
  <si>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</si>
  <si>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</si>
  <si>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</si>
  <si>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</si>
  <si>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</si>
  <si>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</si>
  <si>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</si>
  <si>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</si>
  <si>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</si>
  <si>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</si>
  <si>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</si>
  <si>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</si>
  <si>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</si>
  <si>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</si>
  <si>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</si>
  <si>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</si>
  <si>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</si>
  <si>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</si>
  <si>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</si>
  <si>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</si>
  <si>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</si>
  <si>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</si>
  <si>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</si>
  <si>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</si>
  <si>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</si>
  <si>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</si>
  <si>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</si>
  <si>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</si>
  <si>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</si>
  <si>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</si>
  <si>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</si>
  <si>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</si>
  <si>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</si>
  <si>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</si>
  <si>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</si>
  <si>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</si>
  <si>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</si>
  <si>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</si>
  <si>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</si>
  <si>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</si>
  <si>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</si>
  <si>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</si>
  <si>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</si>
  <si>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</si>
  <si>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</si>
  <si>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</si>
  <si>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</si>
  <si>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</si>
  <si>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</si>
  <si>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</si>
  <si>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</si>
  <si>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</si>
  <si>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</si>
  <si>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</si>
  <si>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</si>
  <si>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</si>
  <si>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</si>
  <si>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</si>
  <si>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</si>
  <si>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</si>
  <si>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</si>
  <si>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</si>
  <si>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</si>
  <si>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</si>
  <si>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</si>
  <si>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</si>
  <si>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</si>
  <si>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</si>
  <si>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</si>
  <si>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</si>
  <si>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</si>
  <si>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</si>
  <si>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</si>
  <si>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</si>
  <si>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</si>
  <si>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</si>
  <si>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</si>
  <si>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</si>
  <si>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</si>
  <si>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</si>
  <si>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</si>
  <si>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</si>
  <si>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</si>
  <si>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</si>
  <si>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</si>
  <si>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</si>
  <si>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</si>
  <si>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</si>
  <si>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</si>
  <si>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</si>
  <si>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</si>
  <si>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</si>
  <si>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</si>
  <si>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</si>
  <si>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</si>
  <si>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</si>
  <si>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</si>
  <si>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</si>
  <si>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</si>
  <si>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</si>
  <si>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</si>
  <si>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</si>
  <si>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</si>
  <si>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</si>
  <si>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</si>
  <si>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</si>
  <si>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</si>
  <si>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</si>
  <si>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</si>
  <si>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</si>
  <si>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</si>
  <si>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</si>
  <si>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</si>
  <si>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</si>
  <si>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</si>
  <si>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</si>
  <si>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</si>
  <si>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</si>
  <si>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</si>
  <si>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</si>
  <si>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</si>
  <si>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</si>
  <si>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</si>
  <si>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</si>
  <si>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</si>
  <si>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</si>
  <si>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</si>
  <si>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</si>
  <si>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</si>
  <si>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</si>
  <si>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</si>
  <si>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</si>
  <si>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</si>
  <si>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</si>
  <si>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</si>
  <si>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</si>
  <si>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</si>
  <si>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</si>
  <si>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</si>
  <si>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</si>
  <si>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</si>
  <si>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</si>
  <si>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</si>
  <si>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</si>
  <si>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</si>
  <si>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</si>
  <si>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</si>
  <si>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</si>
  <si>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</si>
  <si>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</si>
  <si>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</si>
  <si>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</si>
  <si>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</si>
  <si>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</si>
  <si>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</si>
  <si>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</si>
  <si>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</si>
  <si>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</si>
  <si>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</si>
  <si>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</si>
  <si>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</si>
  <si>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</si>
  <si>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</si>
  <si>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</si>
  <si>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</si>
  <si>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</si>
  <si>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</si>
  <si>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</si>
  <si>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</si>
  <si>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</si>
  <si>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</si>
  <si>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</si>
  <si>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</si>
  <si>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</si>
  <si>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</si>
  <si>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</si>
  <si>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</si>
  <si>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</si>
  <si>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</si>
  <si>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</si>
  <si>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</si>
  <si>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</si>
  <si>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</si>
  <si>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</si>
  <si>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</si>
  <si>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</si>
  <si>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</si>
  <si>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</si>
  <si>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</si>
  <si>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</si>
  <si>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</si>
  <si>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</si>
  <si>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</si>
  <si>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</si>
  <si>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</si>
  <si>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</si>
  <si>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</si>
  <si>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</si>
  <si>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</si>
  <si>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</si>
  <si>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</si>
  <si>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</si>
  <si>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</si>
  <si>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</si>
  <si>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</si>
  <si>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</si>
  <si>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</si>
  <si>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</si>
  <si>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</si>
  <si>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</si>
  <si>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</si>
  <si>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</si>
  <si>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</si>
  <si>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</si>
  <si>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</si>
  <si>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</si>
  <si>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</si>
  <si>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</si>
  <si>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</si>
  <si>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</si>
  <si>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</si>
  <si>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</si>
  <si>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</si>
  <si>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</si>
  <si>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</si>
  <si>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</si>
  <si>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</si>
  <si>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</si>
  <si>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</si>
  <si>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</si>
  <si>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</si>
  <si>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</si>
  <si>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</si>
  <si>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</si>
  <si>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</si>
  <si>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</si>
  <si>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</si>
  <si>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</si>
  <si>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</si>
  <si>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</si>
  <si>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</si>
  <si>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</si>
  <si>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</si>
  <si>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</si>
  <si>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</si>
  <si>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</si>
  <si>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</si>
  <si>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</si>
  <si>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</si>
  <si>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</si>
  <si>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</si>
  <si>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</si>
  <si>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</si>
  <si>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</si>
  <si>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</si>
  <si>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</si>
  <si>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</si>
  <si>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</si>
  <si>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</si>
  <si>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</si>
  <si>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</si>
  <si>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</si>
  <si>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</si>
  <si>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</si>
  <si>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</si>
  <si>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</si>
  <si>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</si>
  <si>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</si>
  <si>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</si>
  <si>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</si>
  <si>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</si>
  <si>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</si>
  <si>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</si>
  <si>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</si>
  <si>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</si>
  <si>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</si>
  <si>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</si>
  <si>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</si>
  <si>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</si>
  <si>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</si>
  <si>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</si>
  <si>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</si>
  <si>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</si>
  <si>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</si>
  <si>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</si>
  <si>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</si>
  <si>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</si>
  <si>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</si>
  <si>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</si>
  <si>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</si>
  <si>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</si>
  <si>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</si>
  <si>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</si>
  <si>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</si>
  <si>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</si>
  <si>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</si>
  <si>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</si>
  <si>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</si>
  <si>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</si>
  <si>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</si>
  <si>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</si>
  <si>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</si>
  <si>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</si>
  <si>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</si>
  <si>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</si>
  <si>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</si>
  <si>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</si>
  <si>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</si>
  <si>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</si>
  <si>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</si>
  <si>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</si>
  <si>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</si>
  <si>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</si>
  <si>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</si>
  <si>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</si>
  <si>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</si>
  <si>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</si>
  <si>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</si>
  <si>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</si>
  <si>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</si>
  <si>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</si>
  <si>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</si>
  <si>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</si>
  <si>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</si>
  <si>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</si>
  <si>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</si>
  <si>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</si>
  <si>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</si>
  <si>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</si>
  <si>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</si>
  <si>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</si>
  <si>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</si>
  <si>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</si>
  <si>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</si>
  <si>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</si>
  <si>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</si>
  <si>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</si>
  <si>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</si>
  <si>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</si>
  <si>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</si>
  <si>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</si>
  <si>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</si>
  <si>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</si>
  <si>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</si>
  <si>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</si>
  <si>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</si>
  <si>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</si>
  <si>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</si>
  <si>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</si>
  <si>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</si>
  <si>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</si>
  <si>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</si>
  <si>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</si>
  <si>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</si>
  <si>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</si>
  <si>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</si>
  <si>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</si>
  <si>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</si>
  <si>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</si>
  <si>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</si>
  <si>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</si>
  <si>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</si>
  <si>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</si>
  <si>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</si>
  <si>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</si>
  <si>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</si>
  <si>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</si>
  <si>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</si>
  <si>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</si>
  <si>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</si>
  <si>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</si>
  <si>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</si>
  <si>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</si>
  <si>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</si>
  <si>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</si>
  <si>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</si>
  <si>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</si>
  <si>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</si>
  <si>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</si>
  <si>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</si>
  <si>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</si>
  <si>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</si>
  <si>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</si>
  <si>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</si>
  <si>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</si>
  <si>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</si>
  <si>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</si>
  <si>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</si>
  <si>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</si>
  <si>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</si>
  <si>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</si>
  <si>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</si>
  <si>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</si>
  <si>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</si>
  <si>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</si>
  <si>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</si>
  <si>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</si>
  <si>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</si>
  <si>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</si>
  <si>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</si>
  <si>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</si>
  <si>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</si>
  <si>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</si>
  <si>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</si>
  <si>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</si>
  <si>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</si>
  <si>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</si>
  <si>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</si>
  <si>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</si>
  <si>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</si>
  <si>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</si>
  <si>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</si>
  <si>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</si>
  <si>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</si>
  <si>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</si>
  <si>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</si>
  <si>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</si>
  <si>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</si>
  <si>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</si>
  <si>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</si>
  <si>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</si>
  <si>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</si>
  <si>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</si>
  <si>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</si>
  <si>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</si>
  <si>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</si>
  <si>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</si>
  <si>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</si>
  <si>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</si>
  <si>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</si>
  <si>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</si>
  <si>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</si>
  <si>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</si>
  <si>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</si>
  <si>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</si>
  <si>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</si>
  <si>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</si>
  <si>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</si>
  <si>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</si>
  <si>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</si>
  <si>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</si>
  <si>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</si>
  <si>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</si>
  <si>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</si>
  <si>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</si>
  <si>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</si>
  <si>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</si>
  <si>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</si>
  <si>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</si>
  <si>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</si>
  <si>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</si>
  <si>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</si>
  <si>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</si>
  <si>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</si>
  <si>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</si>
  <si>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</si>
  <si>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</si>
  <si>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</si>
  <si>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</si>
  <si>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</si>
  <si>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</si>
  <si>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</si>
  <si>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</si>
  <si>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</si>
  <si>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</si>
  <si>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</si>
  <si>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</si>
  <si>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</si>
  <si>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</si>
  <si>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</si>
  <si>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</si>
  <si>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</si>
  <si>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</si>
  <si>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</si>
  <si>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</si>
  <si>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</si>
  <si>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</si>
  <si>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</si>
  <si>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</si>
  <si>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</si>
  <si>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</si>
  <si>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</si>
  <si>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</si>
  <si>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</si>
  <si>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</si>
  <si>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</si>
  <si>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</si>
  <si>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</si>
  <si>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</si>
  <si>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</si>
  <si>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</si>
  <si>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</si>
  <si>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</si>
  <si>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</si>
  <si>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</si>
  <si>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</si>
  <si>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</si>
  <si>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</si>
  <si>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</si>
  <si>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</si>
  <si>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</si>
  <si>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</si>
  <si>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</si>
  <si>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</si>
  <si>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</si>
  <si>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</si>
  <si>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</si>
  <si>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</si>
  <si>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</si>
  <si>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</si>
  <si>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</si>
  <si>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</si>
  <si>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</si>
  <si>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</si>
  <si>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</si>
  <si>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</si>
  <si>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</si>
  <si>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</si>
  <si>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</si>
  <si>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</si>
  <si>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</si>
  <si>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</si>
  <si>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</si>
  <si>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</si>
  <si>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</si>
  <si>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</si>
  <si>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</si>
  <si>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</si>
  <si>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</si>
  <si>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</si>
  <si>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</si>
  <si>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</si>
  <si>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</si>
  <si>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</si>
  <si>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</si>
  <si>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</si>
  <si>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</si>
  <si>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</si>
  <si>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</si>
  <si>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</si>
  <si>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</si>
  <si>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</si>
  <si>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</si>
  <si>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</si>
  <si>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</si>
  <si>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</si>
  <si>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</si>
  <si>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</si>
  <si>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</si>
  <si>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</si>
  <si>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</si>
  <si>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</si>
  <si>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</si>
  <si>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</si>
  <si>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</si>
  <si>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</si>
  <si>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</si>
  <si>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</si>
  <si>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</si>
  <si>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</si>
  <si>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</si>
  <si>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</si>
  <si>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</si>
  <si>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</si>
  <si>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</si>
  <si>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</si>
  <si>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</si>
  <si>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</si>
  <si>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</si>
  <si>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</si>
  <si>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</si>
  <si>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</si>
  <si>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</si>
  <si>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</si>
  <si>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</si>
  <si>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</si>
  <si>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</si>
  <si>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</si>
  <si>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</si>
  <si>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</si>
  <si>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</si>
  <si>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</si>
  <si>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</si>
  <si>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</si>
  <si>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</si>
  <si>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</si>
  <si>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</si>
  <si>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</si>
  <si>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</si>
  <si>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</si>
  <si>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</si>
  <si>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</si>
  <si>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</si>
  <si>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</si>
  <si>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</si>
  <si>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</si>
  <si>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</si>
  <si>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</si>
  <si>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</si>
  <si>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</si>
  <si>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</si>
  <si>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</si>
  <si>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</si>
  <si>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</si>
  <si>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</si>
  <si>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</si>
  <si>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</si>
  <si>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</si>
  <si>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</si>
  <si>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</si>
  <si>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</si>
  <si>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</si>
  <si>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</si>
  <si>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</si>
  <si>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</si>
  <si>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</si>
  <si>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</si>
  <si>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</si>
  <si>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</si>
  <si>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</si>
  <si>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</si>
  <si>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</si>
  <si>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</si>
  <si>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</si>
  <si>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</si>
  <si>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</si>
  <si>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</si>
  <si>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</si>
  <si>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</si>
  <si>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</si>
  <si>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</si>
  <si>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</si>
  <si>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</si>
  <si>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</si>
  <si>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</si>
  <si>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</si>
  <si>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</si>
  <si>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</si>
  <si>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</si>
  <si>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</si>
  <si>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</si>
  <si>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</si>
  <si>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</si>
  <si>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</si>
  <si>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</si>
  <si>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</si>
  <si>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</si>
  <si>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</si>
  <si>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</si>
  <si>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</si>
  <si>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</si>
  <si>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</si>
  <si>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</si>
  <si>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</si>
  <si>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</si>
  <si>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</si>
  <si>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</si>
  <si>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</si>
  <si>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</si>
  <si>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</si>
  <si>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</si>
  <si>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</si>
  <si>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</si>
  <si>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</si>
  <si>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</si>
  <si>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</si>
  <si>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</si>
  <si>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</si>
  <si>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</si>
  <si>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</si>
  <si>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</si>
  <si>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</si>
  <si>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</si>
  <si>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</si>
  <si>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</si>
  <si>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</si>
  <si>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</si>
  <si>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</si>
  <si>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</si>
  <si>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</si>
  <si>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</si>
  <si>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</si>
  <si>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</si>
  <si>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</si>
  <si>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</si>
  <si>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</si>
  <si>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</si>
  <si>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</si>
  <si>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</si>
  <si>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</si>
  <si>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</si>
  <si>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</si>
  <si>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</si>
  <si>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</si>
  <si>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</si>
  <si>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</si>
  <si>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</si>
  <si>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</si>
  <si>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</si>
  <si>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</si>
  <si>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</si>
  <si>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</si>
  <si>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</si>
  <si>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</si>
  <si>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</si>
  <si>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</si>
  <si>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</si>
  <si>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</si>
  <si>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</si>
  <si>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</si>
  <si>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</si>
  <si>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</si>
  <si>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</si>
  <si>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</si>
  <si>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</si>
  <si>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</si>
  <si>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</si>
  <si>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</si>
  <si>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</si>
  <si>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</si>
  <si>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</si>
  <si>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</si>
  <si>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</si>
  <si>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</si>
  <si>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</si>
  <si>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</si>
  <si>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</si>
  <si>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</si>
  <si>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</si>
  <si>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</si>
  <si>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</si>
  <si>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</si>
  <si>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</si>
  <si>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</si>
  <si>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</si>
  <si>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</si>
  <si>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</si>
  <si>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</si>
  <si>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</si>
  <si>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</si>
  <si>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</si>
  <si>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</si>
  <si>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</si>
  <si>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</si>
  <si>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</si>
  <si>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</si>
  <si>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</si>
  <si>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</si>
  <si>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</si>
  <si>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</si>
  <si>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</si>
  <si>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</si>
  <si>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</si>
  <si>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</si>
  <si>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</si>
  <si>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</si>
  <si>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</si>
  <si>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</si>
  <si>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</si>
  <si>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</si>
  <si>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</si>
  <si>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</si>
  <si>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</si>
  <si>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</si>
  <si>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</si>
  <si>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</si>
  <si>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</si>
  <si>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</si>
  <si>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</si>
  <si>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</si>
  <si>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</si>
  <si>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</si>
  <si>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</si>
  <si>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</si>
  <si>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</si>
  <si>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</si>
  <si>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</si>
  <si>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</si>
  <si>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</si>
  <si>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</si>
  <si>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</si>
  <si>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</si>
  <si>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</si>
  <si>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</si>
  <si>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</si>
  <si>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</si>
  <si>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</si>
  <si>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</si>
  <si>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</si>
  <si>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</si>
  <si>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</si>
  <si>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</si>
  <si>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</si>
  <si>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</si>
  <si>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</si>
  <si>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</si>
  <si>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</si>
  <si>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</si>
  <si>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</si>
  <si>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</si>
  <si>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</si>
  <si>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</si>
  <si>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</si>
  <si>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</si>
  <si>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</si>
  <si>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</si>
  <si>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</si>
  <si>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</si>
  <si>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</si>
  <si>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</si>
  <si>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</si>
  <si>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</si>
  <si>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</si>
  <si>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</si>
  <si>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</si>
  <si>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</si>
  <si>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</si>
  <si>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</si>
  <si>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</si>
  <si>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</si>
  <si>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</si>
  <si>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</si>
  <si>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</si>
  <si>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</si>
  <si>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</si>
  <si>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</si>
  <si>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</si>
  <si>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</si>
  <si>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</si>
  <si>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</si>
  <si>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</si>
  <si>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</si>
  <si>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</si>
  <si>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</si>
  <si>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</si>
  <si>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</si>
  <si>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</si>
  <si>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</si>
  <si>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</si>
  <si>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</si>
  <si>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</si>
  <si>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</si>
  <si>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</si>
  <si>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</si>
  <si>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</si>
  <si>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</si>
  <si>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</si>
  <si>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</si>
  <si>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</si>
  <si>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</si>
  <si>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</si>
  <si>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</si>
  <si>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</si>
  <si>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</si>
  <si>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</si>
  <si>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</si>
  <si>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</si>
  <si>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</si>
  <si>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</si>
  <si>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</si>
  <si>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</si>
  <si>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</si>
  <si>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</si>
  <si>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</si>
  <si>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</si>
  <si>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</si>
  <si>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</si>
  <si>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</si>
  <si>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</si>
  <si>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</si>
  <si>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</si>
  <si>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</si>
  <si>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</si>
  <si>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</si>
  <si>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</si>
  <si>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</si>
  <si>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</si>
  <si>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</si>
  <si>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</si>
  <si>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</si>
  <si>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</si>
  <si>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</si>
  <si>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</si>
  <si>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</si>
  <si>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</si>
  <si>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</si>
  <si>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</si>
  <si>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</si>
  <si>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</si>
  <si>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</si>
  <si>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</si>
  <si>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</si>
  <si>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</si>
  <si>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</si>
  <si>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</si>
  <si>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</si>
  <si>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</si>
  <si>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</si>
  <si>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</si>
  <si>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</si>
  <si>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</si>
  <si>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</si>
  <si>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</si>
  <si>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</si>
  <si>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</si>
  <si>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</si>
  <si>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</si>
  <si>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</si>
  <si>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</si>
  <si>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</si>
  <si>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</si>
  <si>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</si>
  <si>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</si>
  <si>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</si>
  <si>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</si>
  <si>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</si>
  <si>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</si>
  <si>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</si>
  <si>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</si>
  <si>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</si>
  <si>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</si>
  <si>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</si>
  <si>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</si>
  <si>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</si>
  <si>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</si>
  <si>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</si>
  <si>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</si>
  <si>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</si>
  <si>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</si>
  <si>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</si>
  <si>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</si>
  <si>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</si>
  <si>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</si>
  <si>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</si>
  <si>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</si>
  <si>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</si>
  <si>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</si>
  <si>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</si>
  <si>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</si>
  <si>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</si>
  <si>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</si>
  <si>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</si>
  <si>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</si>
  <si>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</si>
  <si>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</si>
  <si>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</si>
  <si>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</si>
  <si>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</si>
  <si>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</si>
  <si>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</si>
  <si>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</si>
  <si>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</si>
  <si>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</si>
  <si>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</si>
  <si>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</si>
  <si>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</si>
  <si>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</si>
  <si>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</si>
  <si>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</si>
  <si>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</si>
  <si>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</si>
  <si>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</si>
  <si>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</si>
  <si>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</si>
  <si>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</si>
  <si>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</si>
  <si>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</si>
  <si>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</si>
  <si>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</si>
  <si>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</si>
  <si>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</si>
  <si>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</si>
  <si>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</si>
  <si>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</si>
  <si>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</si>
  <si>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</si>
  <si>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</si>
  <si>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</si>
  <si>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</si>
  <si>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</si>
  <si>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</si>
  <si>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</si>
  <si>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</si>
  <si>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</si>
  <si>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</si>
  <si>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</si>
  <si>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</si>
  <si>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</si>
  <si>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</si>
  <si>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</si>
  <si>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</si>
  <si>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</si>
  <si>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</si>
  <si>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</si>
  <si>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</si>
  <si>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</si>
  <si>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</si>
  <si>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</si>
  <si>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</si>
  <si>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</si>
  <si>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</si>
  <si>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</si>
  <si>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</si>
  <si>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</si>
  <si>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</si>
  <si>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</si>
  <si>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</si>
  <si>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</si>
  <si>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</si>
  <si>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</si>
  <si>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</si>
  <si>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</si>
  <si>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</si>
  <si>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</si>
  <si>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</si>
  <si>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</si>
  <si>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</si>
  <si>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</si>
  <si>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</si>
  <si>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</si>
  <si>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</si>
  <si>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</si>
  <si>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</si>
  <si>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</si>
  <si>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</si>
  <si>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</si>
  <si>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</si>
  <si>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</si>
  <si>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</si>
  <si>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</si>
  <si>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</si>
  <si>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</si>
  <si>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</si>
  <si>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</si>
  <si>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</si>
  <si>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</si>
  <si>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</si>
  <si>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</si>
  <si>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</si>
  <si>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</si>
  <si>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</si>
  <si>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</si>
  <si>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</si>
  <si>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</si>
  <si>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</si>
  <si>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</si>
  <si>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</si>
  <si>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</si>
  <si>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</si>
  <si>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</si>
  <si>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</si>
  <si>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</si>
  <si>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</si>
  <si>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</si>
  <si>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</si>
  <si>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</si>
  <si>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</si>
  <si>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</si>
  <si>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</si>
  <si>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</si>
  <si>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</si>
  <si>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</si>
  <si>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</si>
  <si>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</si>
  <si>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</si>
  <si>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</si>
  <si>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</si>
  <si>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</si>
  <si>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</si>
  <si>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</si>
  <si>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</si>
  <si>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</si>
  <si>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</si>
  <si>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</si>
  <si>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</si>
  <si>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</si>
  <si>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</si>
  <si>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</si>
  <si>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</si>
  <si>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</si>
  <si>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</si>
  <si>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</si>
  <si>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</si>
  <si>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</si>
  <si>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</si>
  <si>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</si>
  <si>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</si>
  <si>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</si>
  <si>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</si>
  <si>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</si>
  <si>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</si>
  <si>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</si>
  <si>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</si>
  <si>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</si>
  <si>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</si>
  <si>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</si>
  <si>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</si>
  <si>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</si>
  <si>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</si>
  <si>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</si>
  <si>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</si>
  <si>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</si>
  <si>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</si>
  <si>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</si>
  <si>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</si>
  <si>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</si>
  <si>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</si>
  <si>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</si>
  <si>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</si>
  <si>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</si>
  <si>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</si>
  <si>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</si>
  <si>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</si>
  <si>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</si>
  <si>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</si>
  <si>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</si>
  <si>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</si>
  <si>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</si>
  <si>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</si>
  <si>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</si>
  <si>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</si>
  <si>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</si>
  <si>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</si>
  <si>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</si>
  <si>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</si>
  <si>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</si>
  <si>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</si>
  <si>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</si>
  <si>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</si>
  <si>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</si>
  <si>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</si>
  <si>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</si>
  <si>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</si>
  <si>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</si>
  <si>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</si>
  <si>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</si>
  <si>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</si>
  <si>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</si>
  <si>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</si>
  <si>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</si>
  <si>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</si>
  <si>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</si>
  <si>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</si>
  <si>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</si>
  <si>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</si>
  <si>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</si>
  <si>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</si>
  <si>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</si>
  <si>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</si>
  <si>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</si>
  <si>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</si>
  <si>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</si>
  <si>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</si>
  <si>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</si>
  <si>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</si>
  <si>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</si>
  <si>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</si>
  <si>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</si>
  <si>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</si>
  <si>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</si>
  <si>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</si>
  <si>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</si>
  <si>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</si>
  <si>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</si>
  <si>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</si>
  <si>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</si>
  <si>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</si>
  <si>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</si>
  <si>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</si>
  <si>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</si>
  <si>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</si>
  <si>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</si>
  <si>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</si>
  <si>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</si>
  <si>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</si>
  <si>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</si>
  <si>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</si>
  <si>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</si>
  <si>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</si>
  <si>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</si>
  <si>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</si>
  <si>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</si>
  <si>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</si>
  <si>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</si>
  <si>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</si>
  <si>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</si>
  <si>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</si>
  <si>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</si>
  <si>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</si>
  <si>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</si>
  <si>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</si>
  <si>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</si>
  <si>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</si>
  <si>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</si>
  <si>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</si>
  <si>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</si>
  <si>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</si>
  <si>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</si>
  <si>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</si>
  <si>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</si>
  <si>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</si>
  <si>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</si>
  <si>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</si>
  <si>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</si>
  <si>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</si>
  <si>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</si>
  <si>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</si>
  <si>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</si>
  <si>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</si>
  <si>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</si>
  <si>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</si>
  <si>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</si>
  <si>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</si>
  <si>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</si>
  <si>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</si>
  <si>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</si>
  <si>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</si>
  <si>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</si>
  <si>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</si>
  <si>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</si>
  <si>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</si>
  <si>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</si>
  <si>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</si>
  <si>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</si>
  <si>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</si>
  <si>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</si>
  <si>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</si>
  <si>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</si>
  <si>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</si>
  <si>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</si>
  <si>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</si>
  <si>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</si>
  <si>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</si>
  <si>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</si>
  <si>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</si>
  <si>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</si>
  <si>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</si>
  <si>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</si>
  <si>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</si>
  <si>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</si>
  <si>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</si>
  <si>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</si>
  <si>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</si>
  <si>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</si>
  <si>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</si>
  <si>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</si>
  <si>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</si>
  <si>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</si>
  <si>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</si>
  <si>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</si>
  <si>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</si>
  <si>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</si>
  <si>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</si>
  <si>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</si>
  <si>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</si>
  <si>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</si>
  <si>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</si>
  <si>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</si>
  <si>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</si>
  <si>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</si>
  <si>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</si>
  <si>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</si>
  <si>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</si>
  <si>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</si>
  <si>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</si>
  <si>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</si>
  <si>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</si>
  <si>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</si>
  <si>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</si>
  <si>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</si>
  <si>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</si>
  <si>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</si>
  <si>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</si>
  <si>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</si>
  <si>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</si>
  <si>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</si>
  <si>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</si>
  <si>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</si>
  <si>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</si>
  <si>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</si>
  <si>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</si>
  <si>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</si>
  <si>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</si>
  <si>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</si>
  <si>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</si>
  <si>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</si>
  <si>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</si>
  <si>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</si>
  <si>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</si>
  <si>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</si>
  <si>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</si>
  <si>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</si>
  <si>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</si>
  <si>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</si>
  <si>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</si>
  <si>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</si>
  <si>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</si>
  <si>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</si>
  <si>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</si>
  <si>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</si>
  <si>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</si>
  <si>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</si>
  <si>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</si>
  <si>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</si>
  <si>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</si>
  <si>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</si>
  <si>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</si>
  <si>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</si>
  <si>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</si>
  <si>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</si>
  <si>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</si>
  <si>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</si>
  <si>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</si>
  <si>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</si>
  <si>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</si>
  <si>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</si>
  <si>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</si>
  <si>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</si>
  <si>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</si>
  <si>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</si>
  <si>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</si>
  <si>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</si>
  <si>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</si>
  <si>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</si>
  <si>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</si>
  <si>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</si>
  <si>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</si>
  <si>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</si>
  <si>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</si>
  <si>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</si>
  <si>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</si>
  <si>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</si>
  <si>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</si>
  <si>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</si>
  <si>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</si>
  <si>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</si>
  <si>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</si>
  <si>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</si>
  <si>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</si>
  <si>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</si>
  <si>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</si>
  <si>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</si>
  <si>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</si>
  <si>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</si>
  <si>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</si>
  <si>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</si>
  <si>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</si>
  <si>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</si>
  <si>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</si>
  <si>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</si>
  <si>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</si>
  <si>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</si>
  <si>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</si>
  <si>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</si>
  <si>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</si>
  <si>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</si>
  <si>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</si>
  <si>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</si>
  <si>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</si>
  <si>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</si>
  <si>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</si>
  <si>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</si>
  <si>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</si>
  <si>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</si>
  <si>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</si>
  <si>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</si>
  <si>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</si>
  <si>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</si>
  <si>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</si>
  <si>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</si>
  <si>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</si>
  <si>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</si>
  <si>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</si>
  <si>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</si>
  <si>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</si>
  <si>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</si>
  <si>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</si>
  <si>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</si>
  <si>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</si>
  <si>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</si>
  <si>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</si>
  <si>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</si>
  <si>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</si>
  <si>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</si>
  <si>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</si>
  <si>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</si>
  <si>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</si>
  <si>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</si>
  <si>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</si>
  <si>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</si>
  <si>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</si>
  <si>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</si>
  <si>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</si>
  <si>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</si>
  <si>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</si>
  <si>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</si>
  <si>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</si>
  <si>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</si>
  <si>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</si>
  <si>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</si>
  <si>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</si>
  <si>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</si>
  <si>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</si>
  <si>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</si>
  <si>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</si>
  <si>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</si>
  <si>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</si>
  <si>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</si>
  <si>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</si>
  <si>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</si>
  <si>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</si>
  <si>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</si>
  <si>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</si>
  <si>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</si>
  <si>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</si>
  <si>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</si>
  <si>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</si>
  <si>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</si>
  <si>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</si>
  <si>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</si>
  <si>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</si>
  <si>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</si>
  <si>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</si>
  <si>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</si>
  <si>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</si>
  <si>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</si>
  <si>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</si>
  <si>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</si>
  <si>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</si>
  <si>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</si>
  <si>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</si>
  <si>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</si>
  <si>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</si>
  <si>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</si>
  <si>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</si>
  <si>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</si>
  <si>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</si>
  <si>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</si>
  <si>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</si>
  <si>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</si>
  <si>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</si>
  <si>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</si>
  <si>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</si>
  <si>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</si>
  <si>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</si>
  <si>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</si>
  <si>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</si>
  <si>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</si>
  <si>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</si>
  <si>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</si>
  <si>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</si>
  <si>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</si>
  <si>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</si>
  <si>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</si>
  <si>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</si>
  <si>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</si>
  <si>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</si>
  <si>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</si>
  <si>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</si>
  <si>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</si>
  <si>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</si>
  <si>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</si>
  <si>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</si>
  <si>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</si>
  <si>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</si>
  <si>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</si>
  <si>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</si>
  <si>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</si>
  <si>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</si>
  <si>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</si>
  <si>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</si>
  <si>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</si>
  <si>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</si>
  <si>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</si>
  <si>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</si>
  <si>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</si>
  <si>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</si>
  <si>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</si>
  <si>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</si>
  <si>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</si>
  <si>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</si>
  <si>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</si>
  <si>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</si>
  <si>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</si>
  <si>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</si>
  <si>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</si>
  <si>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</si>
  <si>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</si>
  <si>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</si>
  <si>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</si>
  <si>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</si>
  <si>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</si>
  <si>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</si>
  <si>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</si>
  <si>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</si>
  <si>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</si>
  <si>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</si>
  <si>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</si>
  <si>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</si>
  <si>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</si>
  <si>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</si>
  <si>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</si>
  <si>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</si>
  <si>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</si>
  <si>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</si>
  <si>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</si>
  <si>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</si>
  <si>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</si>
  <si>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</si>
  <si>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</si>
  <si>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</si>
  <si>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</si>
  <si>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</si>
  <si>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</si>
  <si>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</si>
  <si>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</si>
  <si>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</si>
  <si>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</si>
  <si>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</si>
  <si>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</si>
  <si>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</si>
  <si>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</si>
  <si>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</si>
  <si>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</si>
  <si>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</si>
  <si>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</si>
  <si>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</si>
  <si>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</si>
  <si>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</si>
  <si>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</si>
  <si>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</si>
  <si>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</si>
  <si>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</si>
  <si>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</si>
  <si>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</si>
  <si>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</si>
  <si>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</si>
  <si>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</si>
  <si>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</si>
  <si>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</si>
  <si>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</si>
  <si>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</si>
  <si>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</si>
  <si>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</si>
  <si>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</si>
  <si>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</si>
  <si>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</si>
  <si>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</si>
  <si>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</si>
  <si>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</si>
  <si>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</si>
  <si>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</si>
  <si>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</si>
  <si>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</si>
  <si>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</si>
  <si>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</si>
  <si>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</si>
  <si>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</si>
  <si>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</si>
  <si>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</si>
  <si>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</si>
  <si>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</si>
  <si>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</si>
  <si>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</si>
  <si>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</si>
  <si>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</si>
  <si>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</si>
  <si>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</si>
  <si>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</si>
  <si>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</si>
  <si>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</si>
  <si>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</si>
  <si>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</si>
  <si>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</si>
  <si>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</si>
  <si>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</si>
  <si>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</si>
  <si>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</si>
  <si>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</si>
  <si>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</si>
  <si>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</si>
  <si>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</si>
  <si>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</si>
  <si>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</si>
  <si>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</si>
  <si>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</si>
  <si>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</si>
  <si>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</si>
  <si>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</si>
  <si>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</si>
  <si>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</si>
  <si>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</si>
  <si>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</si>
  <si>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</si>
  <si>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</si>
  <si>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</si>
  <si>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</si>
  <si>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</si>
  <si>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</si>
  <si>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</si>
  <si>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</si>
  <si>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</si>
  <si>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</si>
  <si>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</si>
  <si>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</si>
  <si>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</si>
  <si>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</si>
  <si>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</si>
  <si>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</si>
  <si>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</si>
  <si>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</si>
  <si>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</si>
  <si>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</si>
  <si>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</si>
  <si>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</si>
  <si>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</si>
  <si>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</si>
  <si>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</si>
  <si>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</si>
  <si>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</si>
  <si>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</si>
  <si>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</si>
  <si>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</si>
  <si>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</si>
  <si>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</si>
  <si>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</si>
  <si>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</si>
  <si>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</si>
  <si>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</si>
  <si>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</si>
  <si>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</si>
  <si>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</si>
  <si>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</si>
  <si>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</si>
  <si>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</si>
  <si>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</si>
  <si>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</si>
  <si>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</si>
  <si>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</si>
  <si>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</si>
  <si>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</si>
  <si>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</si>
  <si>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</si>
  <si>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</si>
  <si>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</si>
  <si>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</si>
  <si>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</si>
  <si>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</si>
  <si>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</si>
  <si>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</si>
  <si>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</si>
  <si>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</si>
  <si>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</si>
  <si>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</si>
  <si>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</si>
  <si>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</si>
  <si>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</si>
  <si>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</si>
  <si>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</si>
  <si>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</si>
  <si>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</si>
  <si>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</si>
  <si>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</si>
  <si>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</si>
  <si>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</si>
  <si>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</si>
  <si>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</si>
  <si>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</si>
  <si>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</si>
  <si>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</si>
  <si>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</si>
  <si>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</si>
  <si>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</si>
  <si>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</si>
  <si>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</si>
  <si>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</si>
  <si>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</si>
  <si>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</si>
  <si>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</si>
  <si>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</si>
  <si>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</si>
  <si>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</si>
  <si>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</si>
  <si>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</si>
  <si>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</si>
  <si>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</si>
  <si>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</si>
  <si>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</si>
  <si>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</si>
  <si>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</si>
  <si>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</si>
  <si>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</si>
  <si>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</si>
  <si>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</si>
  <si>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</si>
  <si>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</si>
  <si>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</si>
  <si>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</si>
  <si>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</si>
  <si>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</si>
  <si>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</si>
  <si>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</si>
  <si>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</si>
  <si>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</si>
  <si>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</si>
  <si>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</si>
  <si>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</si>
  <si>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</si>
  <si>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</si>
  <si>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</si>
  <si>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</si>
  <si>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</si>
  <si>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</si>
  <si>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</si>
  <si>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</si>
  <si>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</si>
  <si>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</si>
  <si>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</si>
  <si>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</si>
  <si>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</si>
  <si>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</si>
  <si>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</si>
  <si>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</si>
  <si>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</si>
  <si>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</si>
  <si>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</si>
  <si>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</si>
  <si>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</si>
  <si>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</si>
  <si>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</si>
  <si>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</si>
  <si>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</si>
  <si>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</si>
  <si>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</si>
  <si>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</si>
  <si>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</si>
  <si>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</si>
  <si>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</si>
  <si>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</si>
  <si>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</si>
  <si>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</si>
  <si>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</si>
  <si>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</si>
  <si>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</si>
  <si>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</si>
  <si>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</si>
  <si>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</si>
  <si>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</si>
  <si>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</si>
  <si>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</si>
  <si>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</si>
  <si>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</si>
  <si>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</si>
  <si>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</si>
  <si>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</si>
  <si>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</si>
  <si>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</si>
  <si>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</si>
  <si>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</si>
  <si>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</si>
  <si>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</si>
  <si>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</si>
  <si>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</si>
  <si>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</si>
  <si>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</si>
  <si>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</si>
  <si>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</si>
  <si>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</si>
  <si>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</si>
  <si>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</si>
  <si>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</si>
  <si>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</si>
  <si>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</si>
  <si>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</si>
  <si>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</si>
  <si>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</si>
  <si>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</si>
  <si>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</si>
  <si>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</si>
  <si>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</si>
  <si>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</si>
  <si>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</si>
  <si>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</si>
  <si>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</si>
  <si>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</si>
  <si>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</si>
  <si>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</si>
  <si>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</si>
  <si>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</si>
  <si>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</si>
  <si>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</si>
  <si>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</si>
  <si>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</si>
  <si>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</si>
  <si>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</si>
  <si>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</si>
  <si>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</si>
  <si>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</si>
  <si>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</si>
  <si>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</si>
  <si>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</si>
  <si>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</si>
  <si>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</si>
  <si>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</si>
  <si>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</si>
  <si>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</si>
  <si>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</si>
  <si>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</si>
  <si>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</si>
  <si>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</si>
  <si>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</si>
  <si>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</si>
  <si>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</si>
  <si>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</si>
  <si>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</si>
  <si>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</si>
  <si>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</si>
  <si>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</si>
  <si>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</si>
  <si>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</si>
  <si>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</si>
  <si>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</si>
  <si>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</si>
  <si>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</si>
  <si>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</si>
  <si>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</si>
  <si>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</si>
  <si>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</si>
  <si>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</si>
  <si>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</si>
  <si>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</si>
  <si>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</si>
  <si>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</si>
  <si>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</si>
  <si>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</si>
  <si>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</si>
  <si>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</si>
  <si>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</si>
  <si>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</si>
  <si>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</si>
  <si>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</si>
  <si>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</si>
  <si>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</si>
  <si>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</si>
  <si>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</si>
  <si>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</si>
  <si>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</si>
  <si>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</si>
  <si>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</si>
  <si>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</si>
  <si>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</si>
  <si>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</si>
  <si>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</si>
  <si>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</si>
  <si>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</si>
  <si>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</si>
  <si>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</si>
  <si>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</si>
  <si>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</si>
  <si>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</si>
  <si>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</si>
  <si>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</si>
  <si>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</si>
  <si>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</si>
  <si>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</si>
  <si>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</si>
  <si>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</si>
  <si>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</si>
  <si>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</si>
  <si>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</si>
  <si>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</si>
  <si>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</si>
  <si>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</si>
  <si>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</si>
  <si>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</si>
  <si>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</si>
  <si>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</si>
  <si>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</si>
  <si>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</si>
  <si>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</si>
  <si>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</si>
  <si>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</si>
  <si>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</si>
  <si>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</si>
  <si>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</si>
  <si>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</si>
  <si>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</si>
  <si>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</si>
  <si>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</si>
  <si>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</si>
  <si>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</si>
  <si>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</si>
  <si>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</si>
  <si>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</si>
  <si>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</si>
  <si>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</si>
  <si>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</si>
  <si>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</si>
  <si>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</si>
  <si>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</si>
  <si>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</si>
  <si>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</si>
  <si>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</si>
  <si>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</si>
  <si>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</si>
  <si>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</si>
  <si>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</si>
  <si>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</si>
  <si>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</si>
  <si>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</si>
  <si>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</si>
  <si>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</si>
  <si>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</si>
  <si>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</si>
  <si>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</si>
  <si>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</si>
  <si>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</si>
  <si>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</si>
  <si>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</si>
  <si>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</si>
  <si>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</si>
  <si>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</si>
  <si>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</si>
  <si>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</si>
  <si>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</si>
  <si>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</si>
  <si>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</si>
  <si>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</si>
  <si>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</si>
  <si>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</si>
  <si>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</si>
  <si>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</si>
  <si>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</si>
  <si>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</si>
  <si>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</si>
  <si>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</si>
  <si>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</si>
  <si>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</si>
  <si>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</si>
  <si>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</si>
  <si>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</si>
  <si>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</si>
  <si>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</si>
  <si>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</si>
  <si>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</si>
  <si>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</si>
  <si>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</si>
  <si>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</si>
  <si>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</si>
  <si>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</si>
  <si>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</si>
  <si>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</si>
  <si>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</si>
  <si>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</si>
  <si>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</si>
  <si>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</si>
  <si>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</si>
  <si>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</si>
  <si>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</si>
  <si>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</si>
  <si>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</si>
  <si>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</si>
  <si>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</si>
  <si>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</si>
  <si>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</si>
  <si>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</si>
  <si>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</si>
  <si>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</si>
  <si>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</si>
  <si>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</si>
  <si>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</si>
  <si>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</si>
  <si>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</si>
  <si>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</si>
  <si>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</si>
  <si>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</si>
  <si>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</si>
  <si>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</si>
  <si>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</si>
  <si>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</si>
  <si>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</si>
  <si>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</si>
  <si>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</si>
  <si>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</si>
  <si>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</si>
  <si>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</si>
  <si>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</si>
  <si>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</si>
  <si>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</si>
  <si>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</si>
  <si>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</si>
  <si>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</si>
  <si>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</si>
  <si>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</si>
  <si>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</si>
  <si>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</si>
  <si>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</si>
  <si>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</si>
  <si>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</si>
  <si>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</si>
  <si>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</si>
  <si>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</si>
  <si>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</si>
  <si>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</si>
  <si>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</si>
  <si>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</si>
  <si>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</si>
  <si>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</si>
  <si>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</si>
  <si>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</si>
  <si>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</si>
  <si>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</si>
  <si>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</si>
  <si>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</si>
  <si>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</si>
  <si>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</si>
  <si>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</si>
  <si>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</si>
  <si>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</si>
  <si>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</si>
  <si>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</si>
  <si>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</si>
  <si>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</si>
  <si>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</si>
  <si>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</si>
  <si>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</si>
  <si>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</si>
  <si>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</si>
  <si>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</si>
  <si>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</si>
  <si>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</si>
  <si>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</si>
  <si>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</si>
  <si>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</si>
  <si>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</si>
  <si>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</si>
  <si>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</si>
  <si>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</si>
  <si>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</si>
  <si>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</si>
  <si>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</si>
  <si>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</si>
  <si>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</si>
  <si>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</si>
  <si>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</si>
  <si>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</si>
  <si>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</si>
  <si>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</si>
  <si>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</si>
  <si>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</si>
  <si>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</si>
  <si>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</si>
  <si>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</si>
  <si>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</si>
  <si>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</si>
  <si>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</si>
  <si>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</si>
  <si>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</si>
  <si>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</si>
  <si>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</si>
  <si>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</si>
  <si>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</si>
  <si>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</si>
  <si>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</si>
  <si>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</si>
  <si>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</si>
  <si>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</si>
  <si>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</si>
  <si>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</si>
  <si>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</si>
  <si>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</si>
  <si>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</si>
  <si>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</si>
  <si>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</si>
  <si>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</si>
  <si>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</si>
  <si>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</si>
  <si>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</si>
  <si>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</si>
  <si>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</si>
  <si>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</si>
  <si>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</si>
  <si>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</si>
  <si>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</si>
  <si>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</si>
  <si>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</si>
  <si>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</si>
  <si>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</si>
  <si>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</si>
  <si>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</si>
  <si>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</si>
  <si>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</si>
  <si>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</si>
  <si>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</si>
  <si>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</si>
  <si>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</si>
  <si>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</si>
  <si>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</si>
  <si>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</si>
  <si>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</si>
  <si>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</si>
  <si>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</si>
  <si>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</si>
  <si>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</si>
  <si>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</si>
  <si>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</si>
  <si>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</si>
  <si>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</si>
  <si>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</si>
  <si>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</si>
  <si>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</si>
  <si>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</si>
  <si>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</si>
  <si>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</si>
  <si>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</si>
  <si>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</si>
  <si>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</si>
  <si>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</si>
  <si>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</si>
  <si>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</si>
  <si>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</si>
  <si>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</si>
  <si>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</si>
  <si>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</si>
  <si>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</si>
  <si>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</si>
  <si>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</si>
  <si>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</si>
  <si>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</si>
  <si>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</si>
  <si>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</si>
  <si>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</si>
  <si>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</si>
  <si>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</si>
  <si>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</si>
  <si>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</si>
  <si>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</si>
  <si>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</si>
  <si>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</si>
  <si>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</si>
  <si>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</si>
  <si>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</si>
  <si>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</si>
  <si>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</si>
  <si>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</si>
  <si>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</si>
  <si>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</si>
  <si>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</si>
  <si>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</si>
  <si>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</si>
  <si>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</si>
  <si>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</si>
  <si>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</si>
  <si>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</si>
  <si>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</si>
  <si>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</si>
  <si>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</si>
  <si>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</si>
  <si>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</si>
  <si>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</si>
  <si>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</si>
  <si>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</si>
  <si>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</si>
  <si>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</si>
  <si>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</si>
  <si>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</si>
  <si>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</si>
  <si>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</si>
  <si>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</si>
  <si>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</si>
  <si>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</si>
  <si>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</si>
  <si>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</si>
  <si>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</si>
  <si>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</si>
  <si>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</si>
  <si>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</si>
  <si>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</si>
  <si>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</si>
  <si>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</si>
  <si>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</si>
  <si>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</si>
  <si>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</si>
  <si>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</si>
  <si>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</si>
  <si>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</si>
  <si>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</si>
  <si>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</si>
  <si>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</si>
  <si>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</si>
  <si>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</si>
  <si>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</si>
  <si>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</si>
  <si>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</si>
  <si>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</si>
  <si>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</si>
  <si>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</si>
  <si>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</si>
  <si>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</si>
  <si>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</si>
  <si>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</si>
  <si>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</si>
  <si>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</si>
  <si>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</si>
  <si>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</si>
  <si>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</si>
  <si>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</si>
  <si>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</si>
  <si>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</si>
  <si>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</si>
  <si>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</si>
  <si>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</si>
  <si>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</si>
  <si>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</si>
  <si>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</si>
  <si>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</si>
  <si>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</si>
  <si>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</si>
  <si>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</si>
  <si>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</si>
  <si>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</si>
  <si>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</si>
  <si>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</si>
  <si>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</si>
  <si>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</si>
  <si>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</si>
  <si>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</si>
  <si>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</si>
  <si>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</si>
  <si>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</si>
  <si>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</si>
  <si>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</si>
  <si>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</si>
  <si>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</si>
  <si>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</si>
  <si>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</si>
  <si>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</si>
  <si>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</si>
  <si>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</si>
  <si>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</si>
  <si>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</si>
  <si>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</si>
  <si>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</si>
  <si>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</si>
  <si>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</si>
  <si>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</si>
  <si>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</si>
  <si>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</si>
  <si>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</si>
  <si>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</si>
  <si>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</si>
  <si>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</si>
  <si>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</si>
  <si>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</si>
  <si>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</si>
  <si>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</si>
  <si>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</si>
  <si>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</si>
  <si>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</si>
  <si>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</si>
  <si>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</si>
  <si>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</si>
  <si>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</si>
  <si>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</si>
  <si>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</si>
  <si>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</si>
  <si>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</si>
  <si>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</si>
  <si>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</si>
  <si>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</si>
  <si>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</si>
  <si>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</si>
  <si>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</si>
  <si>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</si>
  <si>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</si>
  <si>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</si>
  <si>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</si>
  <si>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</si>
  <si>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</si>
  <si>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</si>
  <si>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</si>
  <si>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</si>
  <si>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</si>
  <si>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</si>
  <si>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</si>
  <si>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</si>
  <si>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</si>
  <si>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</si>
  <si>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</si>
  <si>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</si>
  <si>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</si>
  <si>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</si>
  <si>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</si>
  <si>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</si>
  <si>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</si>
  <si>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</si>
  <si>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</si>
  <si>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</si>
  <si>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</si>
  <si>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</si>
  <si>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</si>
  <si>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</si>
  <si>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</si>
  <si>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</si>
  <si>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</si>
  <si>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</si>
  <si>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</si>
  <si>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</si>
  <si>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</si>
  <si>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</si>
  <si>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</si>
  <si>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</si>
  <si>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</si>
  <si>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</si>
  <si>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</si>
  <si>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</si>
  <si>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</si>
  <si>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</si>
  <si>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</si>
  <si>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</si>
  <si>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</si>
  <si>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</si>
  <si>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</si>
  <si>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</si>
  <si>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</si>
  <si>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</si>
  <si>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</si>
  <si>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</si>
  <si>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</si>
  <si>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</si>
  <si>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</si>
  <si>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</si>
  <si>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</si>
  <si>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</si>
  <si>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</si>
  <si>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</si>
  <si>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</si>
  <si>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</si>
  <si>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</si>
  <si>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</si>
  <si>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</si>
  <si>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</si>
  <si>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</si>
  <si>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</si>
  <si>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</si>
  <si>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</si>
  <si>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</si>
  <si>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</si>
  <si>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</si>
  <si>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</si>
  <si>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</si>
  <si>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</si>
  <si>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</si>
  <si>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</si>
  <si>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</si>
  <si>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</si>
  <si>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</si>
  <si>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</si>
  <si>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</si>
  <si>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</si>
  <si>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</si>
  <si>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</si>
  <si>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</si>
  <si>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</si>
  <si>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</si>
  <si>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</si>
  <si>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</si>
  <si>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</si>
  <si>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</si>
  <si>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</si>
  <si>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</si>
  <si>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</si>
  <si>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</si>
  <si>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</si>
  <si>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</si>
  <si>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</si>
  <si>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</si>
  <si>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</si>
  <si>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</si>
  <si>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</si>
  <si>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</si>
  <si>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</si>
  <si>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</si>
  <si>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</si>
  <si>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</si>
  <si>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</si>
  <si>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</si>
  <si>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</si>
  <si>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</si>
  <si>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</si>
  <si>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</si>
  <si>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</si>
  <si>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</si>
  <si>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</si>
  <si>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</si>
  <si>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</si>
  <si>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</si>
  <si>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</si>
  <si>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</si>
  <si>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</si>
  <si>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</si>
  <si>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</si>
  <si>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</si>
  <si>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</si>
  <si>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</si>
  <si>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</si>
  <si>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</si>
  <si>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</si>
  <si>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</si>
  <si>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</si>
  <si>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</si>
  <si>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</si>
  <si>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</si>
  <si>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</si>
  <si>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</si>
  <si>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</si>
  <si>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</si>
  <si>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</si>
  <si>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</si>
  <si>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</si>
  <si>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</si>
  <si>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</si>
  <si>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</si>
  <si>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</si>
  <si>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</si>
  <si>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</si>
  <si>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</si>
  <si>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</si>
  <si>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</si>
  <si>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</si>
  <si>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</si>
  <si>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</si>
  <si>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</si>
  <si>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</si>
  <si>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</si>
  <si>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</si>
  <si>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</si>
  <si>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</si>
  <si>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</si>
  <si>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</si>
  <si>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</si>
  <si>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</si>
  <si>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</si>
  <si>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</si>
  <si>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</si>
  <si>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</si>
  <si>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</si>
  <si>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</si>
  <si>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</si>
  <si>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</si>
  <si>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</si>
  <si>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</si>
  <si>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</si>
  <si>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</si>
  <si>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</si>
  <si>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</si>
  <si>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</si>
  <si>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</si>
  <si>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</si>
  <si>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</si>
  <si>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</si>
  <si>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</si>
  <si>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</si>
  <si>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</si>
  <si>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</si>
  <si>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</si>
  <si>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</si>
  <si>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</si>
  <si>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</si>
  <si>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</si>
  <si>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</si>
  <si>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</si>
  <si>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</si>
  <si>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</si>
  <si>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</si>
  <si>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</si>
  <si>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</si>
  <si>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</si>
  <si>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</si>
  <si>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</si>
  <si>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</si>
  <si>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</si>
  <si>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</si>
  <si>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</si>
  <si>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</si>
  <si>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</si>
  <si>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</si>
  <si>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</si>
  <si>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</si>
  <si>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</si>
  <si>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</si>
  <si>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</si>
  <si>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</si>
  <si>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</si>
  <si>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</si>
  <si>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</si>
  <si>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</si>
  <si>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</si>
  <si>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</si>
  <si>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</si>
  <si>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</si>
  <si>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</si>
  <si>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</si>
  <si>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</si>
  <si>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</si>
  <si>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</si>
  <si>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</si>
  <si>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</si>
  <si>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</si>
  <si>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</si>
  <si>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</si>
  <si>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</si>
  <si>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</si>
  <si>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</si>
  <si>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</si>
  <si>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</si>
  <si>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</si>
  <si>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</si>
  <si>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</si>
  <si>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</si>
  <si>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</si>
  <si>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</si>
  <si>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</si>
  <si>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</si>
  <si>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</si>
  <si>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</si>
  <si>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</si>
  <si>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</si>
  <si>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</si>
  <si>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</si>
  <si>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</si>
  <si>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</si>
  <si>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</si>
  <si>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</si>
  <si>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</si>
  <si>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</si>
  <si>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</si>
  <si>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</si>
  <si>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</si>
  <si>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</si>
  <si>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</si>
  <si>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</si>
  <si>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</si>
  <si>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</si>
  <si>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</si>
  <si>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</si>
  <si>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</si>
  <si>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</si>
  <si>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</si>
  <si>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</si>
  <si>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</si>
  <si>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</si>
  <si>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</si>
  <si>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</si>
  <si>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</si>
  <si>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</si>
  <si>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</si>
  <si>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</si>
  <si>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</si>
  <si>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</si>
  <si>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</si>
  <si>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</si>
  <si>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</si>
  <si>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</si>
  <si>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</si>
  <si>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</si>
  <si>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</si>
  <si>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</si>
  <si>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</si>
  <si>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</si>
  <si>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</si>
  <si>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</si>
  <si>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</si>
  <si>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</si>
  <si>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</si>
  <si>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</si>
  <si>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</si>
  <si>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</si>
  <si>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</si>
  <si>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</si>
  <si>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</si>
  <si>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</si>
  <si>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</si>
  <si>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</si>
  <si>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</si>
  <si>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</si>
  <si>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</si>
  <si>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</si>
  <si>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</si>
  <si>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</si>
  <si>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</si>
  <si>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</si>
  <si>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</si>
  <si>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</si>
  <si>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</si>
  <si>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</si>
  <si>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</si>
  <si>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</si>
  <si>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</si>
  <si>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</si>
  <si>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</si>
  <si>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</si>
  <si>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</si>
  <si>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</si>
  <si>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</si>
  <si>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</si>
  <si>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</si>
  <si>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</si>
  <si>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</si>
  <si>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</si>
  <si>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</si>
  <si>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</si>
  <si>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</si>
  <si>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</si>
  <si>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</si>
  <si>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</si>
  <si>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</si>
  <si>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</si>
  <si>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</si>
  <si>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</si>
  <si>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</si>
  <si>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</si>
  <si>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</si>
  <si>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</si>
  <si>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</si>
  <si>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</si>
  <si>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</si>
  <si>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</si>
  <si>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</si>
  <si>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</si>
  <si>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</si>
  <si>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</si>
  <si>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</si>
  <si>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</si>
  <si>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</si>
  <si>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</si>
  <si>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</si>
  <si>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</si>
  <si>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</si>
  <si>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</si>
  <si>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</si>
  <si>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</si>
  <si>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</si>
  <si>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</si>
  <si>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</si>
  <si>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</si>
  <si>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</si>
  <si>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</si>
  <si>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</si>
  <si>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</si>
  <si>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</si>
  <si>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</si>
  <si>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</si>
  <si>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</si>
  <si>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</si>
  <si>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</si>
  <si>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</si>
  <si>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</si>
  <si>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</si>
  <si>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</si>
  <si>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</si>
  <si>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</si>
  <si>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</si>
  <si>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</si>
  <si>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</si>
  <si>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</si>
  <si>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</si>
  <si>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</si>
  <si>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</si>
  <si>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</si>
  <si>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</si>
  <si>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</si>
  <si>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</si>
  <si>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</si>
  <si>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</si>
  <si>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</si>
  <si>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</si>
  <si>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</si>
  <si>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</si>
  <si>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</si>
  <si>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</si>
  <si>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</si>
  <si>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</si>
  <si>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</si>
  <si>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</si>
  <si>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</si>
  <si>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</si>
  <si>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</si>
  <si>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</si>
  <si>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</si>
  <si>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</si>
  <si>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</si>
  <si>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</si>
  <si>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</si>
  <si>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</si>
  <si>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</si>
  <si>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</si>
  <si>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</si>
  <si>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</si>
  <si>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</si>
  <si>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</si>
  <si>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</si>
  <si>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</si>
  <si>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</si>
  <si>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</si>
  <si>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</si>
  <si>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</si>
  <si>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</si>
  <si>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</si>
  <si>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</si>
  <si>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</si>
  <si>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</si>
  <si>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</si>
  <si>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</si>
  <si>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</si>
  <si>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</si>
  <si>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</si>
  <si>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</si>
  <si>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</si>
  <si>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</si>
  <si>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</si>
  <si>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</si>
  <si>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</si>
  <si>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</si>
  <si>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</si>
  <si>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</si>
  <si>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</si>
  <si>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</si>
  <si>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</si>
  <si>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</si>
  <si>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</si>
  <si>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</si>
  <si>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</si>
  <si>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</si>
  <si>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</si>
  <si>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</si>
  <si>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</si>
  <si>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</si>
  <si>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</si>
  <si>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</si>
  <si>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</si>
  <si>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</si>
  <si>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</si>
  <si>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</si>
  <si>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</si>
  <si>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</si>
  <si>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</si>
  <si>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</si>
  <si>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</si>
  <si>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</si>
  <si>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</si>
  <si>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</si>
  <si>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</si>
  <si>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</si>
  <si>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</si>
  <si>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</si>
  <si>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</si>
  <si>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</si>
  <si>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</si>
  <si>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</si>
  <si>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</si>
  <si>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</si>
  <si>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</si>
  <si>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</si>
  <si>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</si>
  <si>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</si>
  <si>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</si>
  <si>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</si>
  <si>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</si>
  <si>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</si>
  <si>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</si>
  <si>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</si>
  <si>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</si>
  <si>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</si>
  <si>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</si>
  <si>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</si>
  <si>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</si>
  <si>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</si>
  <si>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</si>
  <si>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</si>
  <si>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</si>
  <si>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</si>
  <si>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</si>
  <si>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</si>
  <si>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</si>
  <si>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</si>
  <si>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</si>
  <si>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</si>
  <si>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</si>
  <si>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</si>
  <si>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</si>
  <si>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</si>
  <si>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</si>
  <si>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</si>
  <si>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</si>
  <si>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</si>
  <si>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</si>
  <si>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</si>
  <si>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</si>
  <si>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</si>
  <si>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</si>
  <si>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</si>
  <si>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</si>
  <si>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</si>
  <si>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</si>
  <si>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</si>
  <si>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</si>
  <si>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</si>
  <si>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</si>
  <si>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</si>
  <si>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</si>
  <si>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</si>
  <si>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</si>
  <si>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</si>
  <si>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</si>
  <si>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</si>
  <si>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</si>
  <si>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</si>
  <si>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</si>
  <si>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</si>
  <si>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</si>
  <si>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</si>
  <si>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</si>
  <si>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</si>
  <si>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</si>
  <si>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</si>
  <si>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</si>
  <si>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</si>
  <si>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</si>
  <si>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</si>
  <si>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</si>
  <si>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</si>
  <si>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</si>
  <si>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</si>
  <si>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</si>
  <si>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</si>
  <si>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</si>
  <si>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</si>
  <si>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</si>
  <si>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</si>
  <si>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</si>
  <si>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</si>
  <si>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</si>
  <si>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</si>
  <si>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</si>
  <si>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</si>
  <si>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</si>
  <si>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</si>
  <si>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</si>
  <si>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</si>
  <si>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</si>
  <si>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</si>
  <si>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</si>
  <si>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</si>
  <si>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</si>
  <si>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</si>
  <si>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</si>
  <si>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</si>
  <si>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</si>
  <si>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</si>
  <si>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</si>
  <si>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</si>
  <si>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</si>
  <si>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</si>
  <si>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</si>
  <si>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</si>
  <si>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</si>
  <si>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</si>
  <si>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</si>
  <si>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</si>
  <si>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</si>
  <si>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</si>
  <si>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</si>
  <si>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</si>
  <si>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</si>
  <si>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</si>
  <si>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</si>
  <si>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</si>
  <si>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</si>
  <si>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</si>
  <si>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</si>
  <si>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</si>
  <si>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</si>
  <si>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</si>
  <si>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</si>
  <si>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</si>
  <si>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</si>
  <si>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</si>
  <si>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</si>
  <si>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</si>
  <si>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</si>
  <si>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</si>
  <si>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</si>
  <si>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</si>
  <si>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</si>
  <si>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</si>
  <si>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</si>
  <si>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</si>
  <si>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</si>
  <si>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</si>
  <si>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</si>
  <si>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</si>
  <si>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</si>
  <si>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</si>
  <si>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</si>
  <si>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</si>
  <si>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</si>
  <si>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</si>
  <si>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</si>
  <si>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</si>
  <si>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</si>
  <si>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</si>
  <si>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</si>
  <si>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</si>
  <si>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</si>
  <si>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</si>
  <si>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</si>
  <si>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</si>
  <si>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</si>
  <si>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</si>
  <si>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</si>
  <si>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</si>
  <si>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</si>
  <si>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</si>
  <si>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</si>
  <si>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</si>
  <si>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</si>
  <si>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</si>
  <si>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</si>
  <si>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</si>
  <si>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</si>
  <si>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</si>
  <si>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</si>
  <si>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</si>
  <si>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</si>
  <si>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</si>
  <si>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</si>
  <si>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</si>
  <si>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</si>
  <si>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</si>
  <si>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</si>
  <si>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</si>
  <si>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</si>
  <si>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</si>
  <si>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</si>
  <si>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</si>
  <si>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</si>
  <si>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</si>
  <si>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</si>
  <si>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</si>
  <si>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</si>
  <si>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</si>
  <si>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</si>
  <si>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</si>
  <si>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</si>
  <si>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</si>
  <si>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</si>
  <si>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</si>
  <si>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</si>
  <si>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</si>
  <si>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</si>
  <si>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</si>
  <si>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</si>
  <si>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</si>
  <si>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</si>
  <si>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</si>
  <si>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</si>
  <si>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</si>
  <si>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</si>
  <si>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</si>
  <si>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</si>
  <si>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</si>
  <si>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</si>
  <si>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</si>
  <si>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</si>
  <si>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</si>
  <si>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</si>
  <si>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</si>
  <si>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</si>
  <si>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</si>
  <si>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</si>
  <si>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</si>
  <si>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</si>
  <si>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</si>
  <si>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</si>
  <si>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</si>
  <si>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</si>
  <si>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</si>
  <si>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</si>
  <si>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</si>
  <si>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</si>
  <si>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</si>
  <si>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</si>
  <si>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</si>
  <si>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</si>
  <si>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</si>
  <si>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</si>
  <si>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</si>
  <si>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</si>
  <si>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</si>
  <si>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</si>
  <si>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</si>
  <si>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</si>
  <si>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</si>
  <si>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</si>
  <si>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</si>
  <si>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</si>
  <si>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</si>
  <si>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</si>
  <si>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</si>
  <si>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</si>
  <si>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</si>
  <si>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</si>
  <si>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</si>
  <si>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</si>
  <si>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</si>
  <si>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</si>
  <si>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</si>
  <si>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</si>
  <si>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</si>
  <si>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</si>
  <si>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</si>
  <si>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</si>
  <si>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</si>
  <si>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</si>
  <si>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</si>
  <si>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</si>
  <si>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</si>
  <si>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</si>
  <si>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</si>
  <si>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</si>
  <si>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</si>
  <si>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</si>
  <si>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</si>
  <si>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</si>
  <si>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</si>
  <si>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</si>
  <si>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</si>
  <si>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</si>
  <si>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</si>
  <si>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</si>
  <si>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</si>
  <si>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</si>
  <si>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</si>
  <si>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</si>
  <si>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</si>
  <si>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</si>
  <si>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</si>
  <si>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</si>
  <si>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</si>
  <si>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</si>
  <si>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</si>
  <si>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</si>
  <si>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</si>
  <si>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</si>
  <si>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</si>
  <si>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</si>
  <si>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</si>
  <si>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</si>
  <si>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</si>
  <si>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</si>
  <si>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</si>
  <si>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</si>
  <si>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</si>
  <si>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</si>
  <si>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</si>
  <si>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</si>
  <si>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</si>
  <si>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</si>
  <si>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</si>
  <si>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</si>
  <si>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</si>
  <si>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</si>
  <si>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</si>
  <si>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</si>
  <si>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</si>
  <si>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</si>
  <si>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</si>
  <si>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</si>
  <si>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</si>
  <si>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</si>
  <si>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</si>
  <si>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</si>
  <si>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</si>
  <si>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</si>
  <si>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</si>
  <si>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</si>
  <si>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</si>
  <si>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</si>
  <si>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</si>
  <si>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</si>
  <si>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</si>
  <si>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</si>
  <si>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</si>
  <si>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</si>
  <si>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</si>
  <si>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</si>
  <si>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</si>
  <si>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</si>
  <si>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</si>
  <si>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</si>
  <si>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</si>
  <si>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</si>
  <si>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</si>
  <si>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</si>
  <si>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</si>
  <si>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</si>
  <si>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</si>
  <si>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</si>
  <si>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</si>
  <si>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</si>
  <si>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</si>
  <si>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</si>
  <si>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</si>
  <si>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</si>
  <si>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</si>
  <si>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</si>
  <si>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</si>
  <si>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</si>
  <si>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</si>
  <si>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</si>
  <si>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</si>
  <si>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</si>
  <si>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</si>
  <si>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</si>
  <si>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</si>
  <si>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</si>
  <si>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</si>
  <si>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</si>
  <si>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</si>
  <si>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</si>
  <si>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</si>
  <si>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</si>
  <si>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</si>
  <si>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</si>
  <si>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</si>
  <si>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</si>
  <si>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</si>
  <si>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</si>
  <si>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</si>
  <si>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</si>
  <si>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</si>
  <si>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</si>
  <si>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</si>
  <si>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</si>
  <si>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</si>
  <si>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</si>
  <si>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</si>
  <si>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</si>
  <si>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</si>
  <si>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</si>
  <si>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</si>
  <si>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</si>
  <si>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</si>
  <si>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</si>
  <si>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</si>
  <si>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</si>
  <si>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</si>
  <si>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</si>
  <si>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</si>
  <si>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</si>
  <si>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</si>
  <si>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</si>
  <si>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</si>
  <si>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</si>
  <si>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</si>
  <si>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</si>
  <si>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</si>
  <si>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</si>
  <si>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</si>
  <si>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</si>
  <si>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</si>
  <si>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</si>
  <si>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</si>
  <si>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</si>
  <si>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</si>
  <si>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</si>
  <si>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</si>
  <si>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</si>
  <si>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</si>
  <si>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</si>
  <si>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</si>
  <si>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</si>
  <si>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</si>
  <si>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</si>
  <si>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</si>
  <si>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</si>
  <si>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</si>
  <si>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</si>
  <si>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</si>
  <si>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</si>
  <si>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</si>
  <si>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</si>
  <si>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</si>
  <si>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</si>
  <si>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</si>
  <si>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</si>
  <si>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</si>
  <si>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</si>
  <si>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</si>
  <si>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</si>
  <si>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</si>
  <si>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</si>
  <si>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</si>
  <si>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</si>
  <si>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</si>
  <si>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</si>
  <si>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</si>
  <si>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</si>
  <si>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</si>
  <si>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</si>
  <si>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</si>
  <si>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</si>
  <si>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</si>
  <si>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</si>
  <si>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</si>
  <si>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</si>
  <si>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</si>
  <si>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</si>
  <si>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</si>
  <si>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</si>
  <si>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</si>
  <si>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</si>
  <si>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</si>
  <si>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</si>
  <si>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</si>
  <si>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</si>
  <si>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</si>
  <si>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</si>
  <si>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</si>
  <si>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</si>
  <si>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</si>
  <si>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</si>
  <si>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</si>
  <si>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</si>
  <si>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</si>
  <si>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</si>
  <si>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</si>
  <si>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</si>
  <si>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</si>
  <si>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</si>
  <si>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</si>
  <si>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</si>
  <si>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</si>
  <si>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</si>
  <si>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</si>
  <si>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</si>
  <si>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</si>
  <si>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</si>
  <si>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</si>
  <si>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</si>
  <si>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</si>
  <si>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</si>
  <si>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</si>
  <si>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</si>
  <si>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</si>
  <si>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</si>
  <si>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</si>
  <si>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</si>
  <si>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</si>
  <si>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</si>
  <si>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</si>
  <si>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</si>
  <si>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</si>
  <si>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</si>
  <si>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</si>
  <si>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</si>
  <si>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</si>
  <si>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</si>
  <si>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</si>
  <si>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</si>
  <si>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</si>
  <si>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</si>
  <si>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</si>
  <si>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</si>
  <si>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</si>
  <si>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</si>
  <si>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</si>
  <si>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</si>
  <si>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</si>
  <si>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</si>
  <si>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</si>
  <si>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</si>
  <si>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</si>
  <si>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</si>
  <si>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</si>
  <si>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</si>
  <si>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</si>
  <si>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</si>
  <si>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</si>
  <si>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</si>
  <si>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</si>
  <si>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</si>
  <si>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</si>
  <si>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</si>
  <si>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</si>
  <si>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</si>
  <si>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</si>
  <si>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</si>
  <si>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</si>
  <si>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</si>
  <si>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</si>
  <si>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</si>
  <si>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</si>
  <si>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</si>
  <si>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</si>
  <si>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</si>
  <si>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</si>
  <si>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</si>
  <si>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</si>
  <si>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</si>
  <si>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</si>
  <si>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</si>
  <si>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</si>
  <si>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</si>
  <si>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</si>
  <si>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</si>
  <si>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</si>
  <si>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</si>
  <si>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</si>
  <si>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</si>
  <si>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</si>
  <si>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</si>
  <si>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</si>
  <si>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</si>
  <si>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</si>
  <si>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</si>
  <si>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</si>
  <si>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</si>
  <si>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</si>
  <si>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</si>
  <si>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</si>
  <si>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</si>
  <si>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</si>
  <si>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</si>
  <si>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</si>
  <si>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</si>
  <si>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</si>
  <si>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</si>
  <si>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</si>
  <si>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</si>
  <si>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</si>
  <si>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</si>
  <si>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</si>
  <si>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</si>
  <si>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</si>
  <si>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</si>
  <si>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</si>
  <si>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</si>
  <si>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</si>
  <si>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</si>
  <si>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</si>
  <si>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</si>
  <si>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</si>
  <si>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</si>
  <si>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</si>
  <si>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</si>
  <si>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</si>
  <si>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</si>
  <si>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</si>
  <si>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</si>
  <si>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</si>
  <si>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</si>
  <si>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</si>
  <si>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</si>
  <si>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</si>
  <si>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</si>
  <si>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</si>
  <si>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</si>
  <si>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</si>
  <si>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</si>
  <si>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</si>
  <si>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</si>
  <si>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</si>
  <si>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</si>
  <si>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</si>
  <si>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</si>
  <si>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</si>
  <si>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</si>
  <si>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</si>
  <si>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</si>
  <si>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</si>
  <si>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</si>
  <si>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</si>
  <si>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</si>
  <si>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</si>
  <si>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</si>
  <si>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</si>
  <si>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</si>
  <si>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</si>
  <si>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</si>
  <si>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</si>
  <si>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</si>
  <si>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</si>
  <si>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</si>
  <si>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</si>
  <si>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</si>
  <si>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</si>
  <si>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</si>
  <si>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</si>
  <si>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</si>
  <si>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</si>
  <si>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</si>
  <si>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</si>
  <si>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</si>
  <si>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</si>
  <si>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</si>
  <si>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</si>
  <si>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</si>
  <si>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</si>
  <si>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</si>
  <si>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</si>
  <si>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</si>
  <si>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</si>
  <si>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</si>
  <si>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</si>
  <si>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</si>
  <si>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</si>
  <si>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</si>
  <si>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</si>
  <si>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</si>
  <si>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</si>
  <si>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</si>
  <si>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</si>
  <si>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</si>
  <si>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</si>
  <si>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</si>
  <si>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</si>
  <si>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</si>
  <si>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</si>
  <si>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</si>
  <si>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</si>
  <si>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</si>
  <si>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</si>
  <si>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</si>
  <si>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</si>
  <si>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</si>
  <si>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</si>
  <si>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</si>
  <si>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</si>
  <si>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</si>
  <si>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</si>
  <si>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</si>
  <si>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</si>
  <si>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</si>
  <si>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</si>
  <si>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</si>
  <si>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</si>
  <si>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</si>
  <si>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</si>
  <si>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</si>
  <si>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</si>
  <si>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</si>
  <si>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</si>
  <si>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</si>
  <si>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</si>
  <si>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</si>
  <si>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</si>
  <si>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</si>
  <si>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</si>
  <si>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</si>
  <si>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</si>
  <si>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</si>
  <si>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</si>
  <si>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</si>
  <si>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</si>
  <si>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</si>
  <si>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</si>
  <si>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</si>
  <si>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</si>
  <si>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</si>
  <si>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</si>
  <si>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</si>
  <si>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</si>
  <si>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</si>
  <si>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</si>
  <si>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</si>
  <si>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</si>
  <si>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</si>
  <si>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</si>
  <si>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</si>
  <si>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</si>
  <si>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</si>
  <si>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</si>
  <si>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</si>
  <si>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</si>
  <si>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</si>
  <si>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</si>
  <si>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</si>
  <si>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</si>
  <si>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</si>
  <si>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</si>
  <si>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</si>
  <si>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</si>
  <si>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</si>
  <si>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</si>
  <si>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</si>
  <si>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</si>
  <si>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</si>
  <si>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</si>
  <si>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</si>
  <si>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</si>
  <si>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</si>
  <si>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</si>
  <si>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</si>
  <si>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</si>
  <si>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</si>
  <si>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</si>
  <si>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</si>
  <si>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</si>
  <si>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</si>
  <si>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</si>
  <si>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</si>
  <si>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</si>
  <si>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</si>
  <si>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</si>
  <si>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</si>
  <si>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</si>
  <si>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</si>
  <si>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</si>
  <si>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</si>
  <si>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</si>
  <si>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</si>
  <si>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</si>
  <si>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</si>
  <si>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</si>
  <si>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</si>
  <si>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</si>
  <si>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</si>
  <si>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</si>
  <si>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</si>
  <si>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</si>
  <si>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</si>
  <si>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</si>
  <si>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</si>
  <si>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</si>
  <si>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</si>
  <si>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</si>
  <si>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</si>
  <si>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</si>
  <si>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</si>
  <si>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</si>
  <si>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</si>
  <si>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</si>
  <si>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</si>
  <si>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</si>
  <si>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</si>
  <si>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</si>
  <si>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</si>
  <si>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</si>
  <si>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</si>
  <si>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</si>
  <si>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</si>
  <si>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</si>
  <si>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</si>
  <si>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</si>
  <si>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</si>
  <si>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</si>
  <si>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</si>
  <si>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</si>
  <si>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</si>
  <si>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</si>
  <si>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</si>
  <si>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</si>
  <si>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</si>
  <si>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</si>
  <si>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</si>
  <si>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</si>
  <si>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</si>
  <si>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</si>
  <si>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</si>
  <si>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</si>
  <si>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</si>
  <si>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</si>
  <si>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</si>
  <si>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</si>
  <si>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</si>
  <si>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</si>
  <si>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</si>
  <si>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</si>
  <si>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</si>
  <si>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</si>
  <si>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</si>
  <si>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</si>
  <si>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</si>
  <si>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</si>
  <si>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</si>
  <si>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</si>
  <si>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</si>
  <si>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</si>
  <si>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</si>
  <si>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</si>
  <si>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</si>
  <si>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</si>
  <si>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</si>
  <si>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</si>
  <si>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</si>
  <si>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</si>
  <si>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</si>
  <si>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</si>
  <si>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</si>
  <si>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</si>
  <si>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</si>
  <si>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</si>
  <si>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</si>
  <si>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</si>
  <si>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</si>
  <si>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</si>
  <si>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</si>
  <si>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</si>
  <si>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</si>
  <si>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</si>
  <si>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</si>
  <si>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</si>
  <si>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</si>
  <si>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</si>
  <si>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</si>
  <si>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</si>
  <si>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</si>
  <si>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</si>
  <si>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</si>
  <si>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</si>
  <si>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</si>
  <si>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</si>
  <si>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</si>
  <si>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</si>
  <si>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</si>
  <si>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</si>
  <si>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</si>
  <si>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</si>
  <si>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</si>
  <si>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</si>
  <si>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</si>
  <si>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</si>
  <si>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</si>
  <si>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</si>
  <si>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</si>
  <si>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</si>
  <si>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</si>
  <si>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</si>
  <si>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</si>
  <si>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</si>
  <si>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</si>
  <si>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</si>
  <si>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</si>
  <si>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</si>
  <si>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</si>
  <si>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</si>
  <si>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</si>
  <si>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</si>
  <si>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</si>
  <si>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</si>
  <si>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</si>
  <si>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</si>
  <si>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</si>
  <si>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</si>
  <si>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</si>
  <si>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</si>
  <si>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</si>
  <si>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</si>
  <si>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</si>
  <si>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</si>
  <si>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</si>
  <si>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</si>
  <si>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</si>
  <si>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</si>
  <si>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</si>
  <si>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</si>
  <si>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</si>
  <si>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</si>
  <si>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</si>
  <si>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</si>
  <si>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</si>
  <si>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</si>
  <si>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</si>
  <si>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</si>
  <si>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</si>
  <si>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</si>
  <si>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</si>
  <si>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</si>
  <si>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</si>
  <si>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</si>
  <si>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</si>
  <si>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</si>
  <si>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</si>
  <si>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</si>
  <si>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</si>
  <si>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</si>
  <si>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</si>
  <si>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</si>
  <si>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</si>
  <si>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</si>
  <si>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</si>
  <si>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</si>
  <si>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</si>
  <si>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</si>
  <si>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</si>
  <si>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</si>
  <si>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</si>
  <si>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</si>
  <si>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</si>
  <si>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</si>
  <si>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</si>
  <si>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</si>
  <si>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</si>
  <si>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</si>
  <si>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</si>
  <si>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</si>
  <si>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</si>
  <si>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</si>
  <si>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</si>
  <si>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</si>
  <si>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</si>
  <si>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</si>
  <si>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</si>
  <si>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</si>
  <si>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</si>
  <si>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</si>
  <si>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</si>
  <si>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</si>
  <si>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</si>
  <si>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</si>
  <si>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</si>
  <si>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</si>
  <si>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</si>
  <si>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</si>
  <si>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</si>
  <si>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</si>
  <si>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</si>
  <si>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</si>
  <si>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</si>
  <si>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</si>
  <si>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</si>
  <si>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</si>
  <si>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</si>
  <si>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</si>
  <si>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</si>
  <si>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</si>
  <si>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</si>
  <si>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</si>
  <si>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</si>
  <si>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</si>
  <si>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</si>
  <si>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</si>
  <si>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</si>
  <si>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</si>
  <si>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</si>
  <si>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</si>
  <si>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</si>
  <si>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</si>
  <si>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</si>
  <si>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</si>
  <si>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</si>
  <si>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</si>
  <si>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</si>
  <si>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</si>
  <si>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</si>
  <si>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</si>
  <si>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</si>
  <si>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</si>
  <si>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</si>
  <si>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</si>
  <si>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</si>
  <si>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</si>
  <si>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</si>
  <si>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</si>
  <si>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</si>
  <si>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</si>
  <si>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</si>
  <si>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</si>
  <si>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</si>
  <si>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</si>
  <si>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</si>
  <si>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</si>
  <si>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</si>
  <si>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</si>
  <si>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</si>
  <si>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</si>
  <si>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</si>
  <si>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</si>
  <si>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</si>
  <si>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</si>
  <si>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</si>
  <si>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</si>
  <si>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</si>
  <si>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</si>
  <si>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</si>
  <si>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</si>
  <si>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</si>
  <si>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</si>
  <si>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</si>
  <si>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</si>
  <si>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</si>
  <si>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</si>
  <si>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</si>
  <si>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</si>
  <si>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</si>
  <si>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</si>
  <si>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</si>
  <si>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</si>
  <si>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</si>
  <si>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</si>
  <si>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</si>
  <si>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</si>
  <si>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</si>
  <si>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</si>
  <si>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</si>
  <si>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</si>
  <si>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</si>
  <si>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</si>
  <si>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</si>
  <si>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</si>
  <si>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</si>
  <si>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</si>
  <si>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</si>
  <si>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</si>
  <si>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</si>
  <si>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</si>
  <si>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</si>
  <si>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</si>
  <si>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</si>
  <si>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</si>
  <si>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</si>
  <si>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</si>
  <si>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</si>
  <si>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</si>
  <si>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</si>
  <si>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</si>
  <si>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</si>
  <si>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</si>
  <si>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</si>
  <si>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</si>
  <si>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</si>
  <si>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</si>
  <si>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</si>
  <si>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</si>
  <si>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</si>
  <si>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</si>
  <si>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</si>
  <si>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</si>
  <si>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</si>
  <si>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</si>
  <si>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</si>
  <si>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</si>
  <si>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</si>
  <si>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</si>
  <si>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</si>
  <si>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</si>
  <si>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</si>
  <si>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</si>
  <si>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</si>
  <si>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</si>
  <si>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</si>
  <si>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</si>
  <si>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</si>
  <si>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</si>
  <si>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</si>
  <si>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</si>
  <si>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</si>
  <si>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</si>
  <si>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</si>
  <si>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</si>
  <si>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</si>
  <si>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</si>
  <si>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</si>
  <si>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</si>
  <si>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</si>
  <si>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</si>
  <si>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</si>
  <si>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</si>
  <si>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</si>
  <si>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</si>
  <si>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</si>
  <si>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</si>
  <si>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</si>
  <si>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</si>
  <si>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</si>
  <si>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</si>
  <si>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</si>
  <si>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</si>
  <si>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</si>
  <si>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</si>
  <si>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</si>
  <si>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</si>
  <si>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</si>
  <si>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</si>
  <si>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</si>
  <si>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</si>
  <si>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</si>
  <si>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</si>
  <si>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</si>
  <si>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</si>
  <si>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</si>
  <si>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</si>
  <si>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</si>
  <si>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</si>
  <si>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</si>
  <si>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</si>
  <si>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</si>
  <si>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</si>
  <si>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</si>
  <si>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</si>
  <si>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</si>
  <si>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</si>
  <si>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</si>
  <si>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</si>
  <si>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</si>
  <si>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</si>
  <si>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</si>
  <si>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</si>
  <si>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</si>
  <si>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</si>
  <si>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</si>
  <si>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</si>
  <si>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</si>
  <si>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</si>
  <si>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</si>
  <si>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</si>
  <si>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</si>
  <si>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</si>
  <si>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</si>
  <si>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</si>
  <si>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</si>
  <si>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</si>
  <si>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</si>
  <si>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</si>
  <si>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</si>
  <si>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</si>
  <si>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</si>
  <si>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</si>
  <si>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</si>
  <si>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</si>
  <si>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</si>
  <si>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</si>
  <si>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</si>
  <si>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</si>
  <si>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</si>
  <si>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</si>
  <si>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</si>
  <si>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</si>
  <si>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</si>
  <si>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</si>
  <si>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</si>
  <si>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</si>
  <si>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</si>
  <si>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</si>
  <si>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</si>
  <si>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</si>
  <si>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</si>
  <si>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</si>
  <si>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</si>
  <si>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</si>
  <si>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</si>
  <si>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</si>
  <si>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</si>
  <si>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</si>
  <si>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</si>
  <si>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</si>
  <si>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</si>
  <si>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</si>
  <si>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</si>
  <si>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</si>
  <si>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</si>
  <si>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</si>
  <si>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</si>
  <si>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</si>
  <si>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</si>
  <si>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</si>
  <si>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</si>
  <si>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</si>
  <si>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</si>
  <si>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</si>
  <si>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</si>
  <si>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</si>
  <si>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</si>
  <si>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</si>
  <si>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</si>
  <si>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</si>
  <si>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</si>
  <si>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</si>
  <si>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</si>
  <si>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</si>
  <si>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</si>
  <si>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</si>
  <si>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</si>
  <si>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</si>
  <si>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</si>
  <si>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</si>
  <si>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</si>
  <si>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</si>
  <si>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</si>
  <si>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</si>
  <si>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</si>
  <si>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</si>
  <si>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</si>
  <si>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</si>
  <si>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</si>
  <si>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</si>
  <si>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</si>
  <si>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</si>
  <si>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</si>
  <si>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</si>
  <si>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</si>
  <si>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</si>
  <si>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</si>
  <si>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</si>
  <si>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</si>
  <si>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</si>
  <si>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</si>
  <si>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</si>
  <si>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</si>
  <si>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</si>
  <si>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</si>
  <si>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</si>
  <si>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</si>
  <si>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</si>
  <si>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</si>
  <si>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</si>
  <si>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</si>
  <si>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</si>
  <si>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</si>
  <si>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</si>
  <si>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</si>
  <si>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</si>
  <si>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</si>
  <si>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</si>
  <si>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</si>
  <si>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</si>
  <si>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</si>
  <si>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</si>
  <si>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</si>
  <si>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</si>
  <si>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</si>
  <si>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</si>
  <si>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</si>
  <si>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</si>
  <si>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</si>
  <si>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</si>
  <si>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</si>
  <si>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</si>
  <si>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</si>
  <si>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</si>
  <si>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</si>
  <si>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</si>
  <si>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</si>
  <si>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</si>
  <si>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</si>
  <si>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</si>
  <si>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</si>
  <si>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</si>
  <si>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</si>
  <si>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</si>
  <si>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</si>
  <si>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</si>
  <si>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</si>
  <si>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</si>
  <si>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</si>
  <si>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</si>
  <si>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</si>
  <si>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</si>
  <si>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</si>
  <si>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</si>
  <si>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</si>
  <si>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</si>
  <si>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</si>
  <si>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</si>
  <si>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</si>
  <si>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</si>
  <si>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</si>
  <si>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</si>
  <si>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</si>
  <si>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</si>
  <si>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</si>
  <si>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</si>
  <si>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</si>
  <si>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</si>
  <si>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</si>
  <si>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</si>
  <si>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</si>
  <si>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</si>
  <si>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</si>
  <si>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</si>
  <si>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</si>
  <si>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</si>
  <si>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</si>
  <si>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</si>
  <si>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</si>
  <si>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</si>
  <si>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</si>
  <si>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</si>
  <si>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</si>
  <si>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</si>
  <si>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</si>
  <si>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</si>
  <si>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</si>
  <si>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</si>
  <si>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</si>
  <si>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</si>
  <si>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</si>
  <si>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</si>
  <si>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</si>
  <si>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</si>
  <si>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</si>
  <si>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</si>
  <si>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</si>
  <si>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</si>
  <si>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</si>
  <si>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</si>
  <si>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</si>
  <si>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</si>
  <si>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</si>
  <si>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</si>
  <si>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</si>
  <si>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</si>
  <si>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</si>
  <si>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</si>
  <si>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</si>
  <si>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</si>
  <si>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</si>
  <si>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</si>
  <si>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</si>
  <si>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</si>
  <si>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</si>
  <si>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</si>
  <si>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</si>
  <si>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</si>
  <si>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</si>
  <si>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</si>
  <si>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</si>
  <si>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</si>
  <si>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</si>
  <si>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</si>
  <si>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</si>
  <si>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</si>
  <si>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</si>
  <si>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</si>
  <si>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</si>
  <si>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</si>
  <si>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</si>
  <si>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</si>
  <si>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</si>
  <si>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</si>
  <si>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</si>
  <si>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</si>
  <si>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</si>
  <si>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</si>
  <si>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</si>
  <si>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</si>
  <si>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</si>
  <si>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</si>
  <si>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</si>
  <si>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</si>
  <si>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</si>
  <si>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</si>
  <si>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</si>
  <si>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</si>
  <si>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</si>
  <si>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</si>
  <si>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</si>
  <si>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</si>
  <si>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</si>
  <si>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</si>
  <si>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</si>
  <si>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</si>
  <si>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</si>
  <si>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</si>
  <si>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</si>
  <si>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</si>
  <si>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</si>
  <si>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</si>
  <si>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</si>
  <si>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</si>
  <si>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</si>
  <si>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</si>
  <si>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</si>
  <si>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</si>
  <si>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</si>
  <si>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</si>
  <si>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</si>
  <si>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</si>
  <si>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</si>
  <si>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</si>
  <si>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</si>
  <si>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</si>
  <si>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</si>
  <si>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</si>
  <si>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</si>
  <si>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</si>
  <si>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</si>
  <si>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</si>
  <si>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</si>
  <si>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</si>
  <si>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</si>
  <si>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</si>
  <si>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</si>
  <si>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</si>
  <si>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</si>
  <si>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</si>
  <si>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</si>
  <si>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</si>
  <si>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</si>
  <si>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</si>
  <si>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</si>
  <si>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</si>
  <si>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</si>
  <si>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</si>
  <si>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</si>
  <si>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</si>
  <si>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</si>
  <si>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</si>
  <si>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</si>
  <si>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</si>
  <si>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</si>
  <si>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</si>
  <si>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</si>
  <si>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</si>
  <si>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</si>
  <si>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</si>
  <si>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</si>
  <si>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</si>
  <si>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</si>
  <si>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</si>
  <si>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</si>
  <si>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</si>
  <si>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</si>
  <si>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</si>
  <si>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</si>
  <si>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</si>
  <si>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</si>
  <si>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</si>
  <si>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</si>
  <si>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</si>
  <si>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</si>
  <si>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</si>
  <si>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</si>
  <si>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</si>
  <si>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</si>
  <si>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</si>
  <si>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</si>
  <si>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</si>
  <si>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</si>
  <si>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</si>
  <si>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</si>
  <si>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</si>
  <si>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</si>
  <si>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</si>
  <si>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</si>
  <si>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</si>
  <si>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</si>
  <si>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</si>
  <si>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</si>
  <si>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</si>
  <si>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</si>
  <si>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</si>
  <si>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</si>
  <si>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</si>
  <si>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</si>
  <si>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</si>
  <si>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</si>
  <si>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</si>
  <si>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</si>
  <si>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</si>
  <si>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</si>
  <si>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</si>
  <si>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</si>
  <si>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</si>
  <si>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</si>
  <si>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</si>
  <si>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</si>
  <si>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</si>
  <si>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</si>
  <si>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</si>
  <si>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</si>
  <si>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</si>
  <si>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</si>
  <si>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</si>
  <si>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</si>
  <si>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</si>
  <si>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</si>
  <si>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</si>
  <si>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</si>
  <si>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</si>
  <si>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</si>
  <si>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</si>
  <si>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</si>
  <si>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</si>
  <si>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</si>
  <si>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</si>
  <si>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</si>
  <si>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</si>
  <si>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</si>
  <si>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</si>
  <si>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</si>
  <si>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</si>
  <si>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</si>
  <si>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</si>
  <si>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</si>
  <si>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</si>
  <si>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</si>
  <si>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</si>
  <si>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</si>
  <si>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</si>
  <si>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</si>
  <si>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</si>
  <si>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</si>
  <si>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</si>
  <si>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</si>
  <si>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</si>
  <si>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</si>
  <si>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</si>
  <si>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</si>
  <si>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</si>
  <si>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</si>
  <si>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</si>
  <si>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</si>
  <si>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</si>
  <si>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</si>
  <si>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</si>
  <si>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</si>
  <si>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</si>
  <si>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</si>
  <si>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</si>
  <si>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</si>
  <si>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</si>
  <si>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</si>
  <si>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</si>
  <si>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</si>
  <si>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</si>
  <si>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</si>
  <si>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</si>
  <si>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</si>
  <si>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</si>
  <si>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</si>
  <si>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</si>
  <si>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</si>
  <si>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</si>
  <si>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</si>
  <si>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</si>
  <si>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</si>
  <si>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</si>
  <si>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</si>
  <si>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</si>
  <si>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</si>
  <si>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</si>
  <si>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</si>
  <si>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</si>
  <si>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</si>
  <si>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</si>
  <si>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</si>
  <si>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</si>
  <si>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</si>
  <si>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</si>
  <si>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</si>
  <si>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</si>
  <si>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</si>
  <si>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</si>
  <si>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</si>
  <si>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</si>
  <si>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</si>
  <si>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</si>
  <si>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</si>
  <si>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</si>
  <si>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</si>
  <si>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</si>
  <si>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</si>
  <si>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</si>
  <si>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</si>
  <si>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</si>
  <si>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</si>
  <si>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</si>
  <si>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</si>
  <si>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</si>
  <si>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</si>
  <si>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</si>
  <si>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</si>
  <si>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</si>
  <si>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</si>
  <si>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</si>
  <si>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</si>
  <si>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</si>
  <si>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</si>
  <si>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</si>
  <si>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</si>
  <si>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</si>
  <si>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</si>
  <si>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</si>
  <si>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</si>
  <si>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</si>
  <si>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</si>
  <si>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</si>
  <si>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</si>
  <si>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</si>
  <si>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</si>
  <si>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</si>
  <si>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</si>
  <si>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</si>
  <si>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</si>
  <si>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</si>
  <si>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</si>
  <si>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</si>
  <si>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</si>
  <si>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</si>
  <si>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</si>
  <si>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</si>
  <si>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</si>
  <si>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</si>
  <si>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</si>
  <si>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</si>
  <si>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</si>
  <si>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</si>
  <si>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</si>
  <si>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</si>
  <si>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</si>
  <si>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</si>
  <si>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</si>
  <si>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</si>
  <si>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</si>
  <si>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</si>
  <si>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</si>
  <si>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</si>
  <si>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</si>
  <si>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</si>
  <si>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</si>
  <si>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</si>
  <si>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</si>
  <si>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</si>
  <si>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</si>
  <si>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</si>
  <si>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</si>
  <si>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</si>
  <si>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</si>
  <si>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</si>
  <si>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</si>
  <si>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</si>
  <si>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</si>
  <si>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</si>
  <si>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</si>
  <si>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</si>
  <si>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</si>
  <si>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</si>
  <si>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</si>
  <si>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</si>
  <si>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</si>
  <si>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</si>
  <si>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</si>
  <si>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</si>
  <si>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</si>
  <si>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</si>
  <si>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</si>
  <si>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</si>
  <si>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</si>
  <si>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</si>
  <si>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</si>
  <si>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</si>
  <si>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</si>
  <si>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</si>
  <si>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</si>
  <si>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</si>
  <si>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</si>
  <si>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</si>
  <si>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</si>
  <si>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</si>
  <si>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</si>
  <si>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</si>
  <si>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</si>
  <si>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</si>
  <si>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</si>
  <si>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</si>
  <si>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</si>
  <si>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</si>
  <si>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</si>
  <si>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</si>
  <si>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</si>
  <si>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</si>
  <si>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</si>
  <si>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</si>
  <si>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</si>
  <si>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</si>
  <si>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</si>
  <si>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</si>
  <si>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</si>
  <si>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</si>
  <si>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</si>
  <si>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</si>
  <si>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</si>
  <si>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</si>
  <si>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</si>
  <si>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</si>
  <si>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</si>
  <si>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</si>
  <si>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</si>
  <si>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</si>
  <si>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</si>
  <si>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</si>
  <si>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</si>
  <si>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</si>
  <si>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</si>
  <si>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</si>
  <si>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</si>
  <si>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</si>
  <si>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</si>
  <si>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</si>
  <si>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</si>
  <si>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</si>
  <si>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</si>
  <si>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</si>
  <si>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</si>
  <si>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</si>
  <si>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</si>
  <si>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</si>
  <si>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</si>
  <si>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</si>
  <si>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</si>
  <si>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</si>
  <si>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</si>
  <si>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</si>
  <si>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</si>
  <si>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</si>
  <si>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</si>
  <si>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</si>
  <si>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</si>
  <si>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</si>
  <si>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</si>
  <si>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</si>
  <si>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</si>
  <si>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</si>
  <si>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</si>
  <si>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</si>
  <si>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</si>
  <si>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</si>
  <si>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</si>
  <si>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</si>
  <si>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</si>
  <si>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</si>
  <si>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</si>
  <si>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</si>
  <si>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</si>
  <si>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</si>
  <si>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</si>
  <si>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</si>
  <si>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</si>
  <si>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</si>
  <si>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</si>
  <si>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</si>
  <si>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</si>
  <si>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</si>
  <si>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</si>
  <si>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</si>
  <si>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</si>
  <si>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</si>
  <si>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</si>
  <si>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</si>
  <si>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</si>
  <si>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</si>
  <si>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</si>
  <si>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</si>
  <si>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</si>
  <si>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</si>
  <si>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</si>
  <si>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</si>
  <si>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</si>
  <si>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</si>
  <si>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</si>
  <si>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</si>
  <si>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</si>
  <si>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</si>
  <si>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</si>
  <si>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</si>
  <si>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</si>
  <si>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</si>
  <si>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</si>
  <si>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</si>
  <si>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</si>
  <si>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</si>
  <si>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</si>
  <si>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</si>
  <si>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</si>
  <si>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</si>
  <si>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</si>
  <si>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</si>
  <si>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</si>
  <si>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</si>
  <si>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</si>
  <si>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</si>
  <si>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</si>
  <si>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</si>
  <si>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</si>
  <si>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</si>
  <si>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</si>
  <si>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</si>
  <si>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</si>
  <si>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</si>
  <si>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</si>
  <si>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</si>
  <si>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</si>
  <si>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</si>
  <si>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</si>
  <si>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</si>
  <si>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</si>
  <si>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</si>
  <si>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</si>
  <si>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</si>
  <si>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</si>
  <si>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</si>
  <si>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</si>
  <si>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</si>
  <si>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</si>
  <si>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</si>
  <si>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</si>
  <si>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</si>
  <si>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</si>
  <si>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</si>
  <si>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</si>
  <si>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</si>
  <si>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</si>
  <si>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</si>
  <si>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</si>
  <si>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</si>
  <si>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</si>
  <si>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</si>
  <si>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</si>
  <si>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</si>
  <si>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</si>
  <si>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</si>
  <si>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</si>
  <si>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</si>
  <si>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</si>
  <si>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</si>
  <si>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</si>
  <si>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</si>
  <si>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</si>
  <si>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</si>
  <si>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</si>
  <si>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</si>
  <si>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</si>
  <si>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</si>
  <si>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</si>
  <si>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</si>
  <si>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</si>
  <si>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</si>
  <si>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</si>
  <si>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</si>
  <si>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</si>
  <si>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</si>
  <si>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</si>
  <si>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</si>
  <si>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</si>
  <si>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</si>
  <si>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</si>
  <si>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</si>
  <si>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</si>
  <si>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</si>
  <si>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</si>
  <si>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</si>
  <si>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</si>
  <si>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</si>
  <si>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</si>
  <si>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</si>
  <si>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</si>
  <si>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</si>
  <si>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</si>
  <si>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</si>
  <si>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</si>
  <si>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</si>
  <si>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</si>
  <si>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</si>
  <si>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</si>
  <si>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</si>
  <si>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</si>
  <si>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</si>
  <si>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</si>
  <si>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</si>
  <si>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</si>
  <si>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</si>
  <si>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</si>
  <si>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</si>
  <si>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</si>
  <si>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</si>
  <si>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</si>
  <si>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</si>
  <si>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</si>
  <si>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</si>
  <si>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</si>
  <si>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</si>
  <si>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</si>
  <si>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</si>
  <si>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</si>
  <si>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</si>
  <si>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</si>
  <si>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</si>
  <si>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</si>
  <si>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</si>
  <si>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</si>
  <si>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</si>
  <si>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</si>
  <si>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</si>
  <si>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</si>
  <si>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</si>
  <si>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</si>
  <si>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</si>
  <si>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</si>
  <si>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</si>
  <si>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</si>
  <si>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</si>
  <si>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</si>
  <si>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</si>
  <si>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</si>
  <si>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</si>
  <si>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</si>
  <si>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</si>
  <si>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</si>
  <si>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</si>
  <si>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</si>
  <si>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</si>
  <si>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</si>
  <si>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</si>
  <si>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</si>
  <si>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</si>
  <si>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</si>
  <si>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</si>
  <si>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</si>
  <si>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</si>
  <si>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</si>
  <si>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</si>
  <si>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</si>
  <si>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</si>
  <si>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</si>
  <si>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</si>
  <si>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</si>
  <si>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</si>
  <si>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</si>
  <si>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</si>
  <si>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</si>
  <si>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</si>
  <si>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</si>
  <si>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</si>
  <si>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</si>
  <si>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</si>
  <si>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</si>
  <si>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</si>
  <si>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</si>
  <si>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</si>
  <si>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</si>
  <si>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</si>
  <si>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</si>
  <si>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</si>
  <si>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</si>
  <si>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</si>
  <si>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</si>
  <si>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</si>
  <si>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</si>
  <si>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</si>
  <si>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</si>
  <si>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</si>
  <si>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</si>
  <si>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</si>
  <si>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</si>
  <si>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</si>
  <si>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</si>
  <si>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</si>
  <si>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</si>
  <si>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</si>
  <si>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</si>
  <si>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</si>
  <si>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</si>
  <si>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</si>
  <si>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</si>
  <si>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</si>
  <si>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</si>
  <si>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</si>
  <si>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</si>
  <si>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</si>
  <si>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</si>
  <si>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</si>
  <si>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</si>
  <si>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</si>
  <si>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</si>
  <si>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</si>
  <si>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</si>
  <si>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</si>
  <si>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</si>
  <si>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</si>
  <si>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</si>
  <si>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</si>
  <si>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</si>
  <si>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</si>
  <si>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</si>
  <si>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</si>
  <si>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</si>
  <si>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</si>
  <si>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</si>
  <si>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</si>
  <si>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</si>
  <si>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</si>
  <si>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</si>
  <si>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</si>
  <si>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</si>
  <si>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</si>
  <si>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</si>
  <si>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</si>
  <si>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</si>
  <si>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</si>
  <si>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</si>
  <si>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</si>
  <si>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</si>
  <si>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</si>
  <si>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</si>
  <si>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</si>
  <si>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</si>
  <si>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</si>
  <si>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</si>
  <si>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</si>
  <si>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</si>
  <si>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</si>
  <si>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</si>
  <si>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</si>
  <si>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</si>
  <si>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</si>
  <si>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</si>
  <si>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</si>
  <si>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</si>
  <si>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</si>
  <si>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</si>
  <si>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</si>
  <si>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</si>
  <si>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</si>
  <si>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</si>
  <si>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</si>
  <si>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</si>
  <si>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</si>
  <si>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</si>
  <si>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</si>
  <si>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</si>
  <si>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</si>
  <si>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</si>
  <si>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</si>
  <si>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</si>
  <si>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</si>
  <si>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</si>
  <si>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</si>
  <si>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</si>
  <si>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</si>
  <si>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</si>
  <si>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</si>
  <si>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</si>
  <si>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</si>
  <si>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</si>
  <si>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</si>
  <si>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</si>
  <si>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</si>
  <si>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</si>
  <si>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</si>
  <si>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</si>
  <si>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</si>
  <si>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</si>
  <si>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</si>
  <si>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</si>
  <si>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</si>
  <si>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</si>
  <si>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</si>
  <si>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</si>
  <si>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</si>
  <si>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</si>
  <si>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</si>
  <si>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</si>
  <si>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</si>
  <si>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</si>
  <si>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</si>
  <si>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</si>
  <si>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</si>
  <si>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</si>
  <si>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</si>
  <si>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</si>
  <si>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</si>
  <si>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</si>
  <si>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</si>
  <si>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</si>
  <si>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</si>
  <si>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</si>
  <si>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</si>
  <si>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</si>
  <si>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</si>
  <si>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</si>
  <si>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</si>
  <si>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</si>
  <si>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</si>
  <si>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</si>
  <si>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</si>
  <si>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</si>
  <si>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</si>
  <si>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</si>
  <si>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</si>
  <si>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</si>
  <si>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</si>
  <si>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</si>
  <si>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</si>
  <si>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</si>
  <si>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</si>
  <si>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</si>
  <si>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</si>
  <si>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</si>
  <si>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</si>
  <si>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</si>
  <si>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</si>
  <si>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</si>
  <si>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</si>
  <si>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</si>
  <si>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</si>
  <si>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</si>
  <si>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</si>
  <si>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</si>
  <si>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</si>
  <si>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</si>
  <si>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</si>
  <si>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</si>
  <si>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</si>
  <si>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</si>
  <si>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</si>
  <si>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</si>
  <si>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</si>
  <si>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</si>
  <si>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</si>
  <si>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</si>
  <si>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</si>
  <si>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</si>
  <si>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</si>
  <si>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</si>
  <si>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</si>
  <si>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</si>
  <si>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</si>
  <si>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</si>
  <si>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</si>
  <si>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</si>
  <si>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</si>
  <si>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</si>
  <si>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</si>
  <si>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</si>
  <si>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</si>
  <si>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</si>
  <si>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</si>
  <si>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</si>
  <si>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</si>
  <si>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</si>
  <si>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</si>
  <si>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</si>
  <si>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</si>
  <si>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</si>
  <si>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</si>
  <si>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</si>
  <si>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</si>
  <si>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</si>
  <si>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</si>
  <si>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</si>
  <si>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</si>
  <si>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</si>
  <si>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</si>
  <si>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</si>
  <si>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</si>
  <si>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</si>
  <si>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</si>
  <si>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</si>
  <si>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</si>
  <si>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</si>
  <si>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</si>
  <si>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</si>
  <si>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</si>
  <si>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</si>
  <si>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</si>
  <si>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</si>
  <si>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</si>
  <si>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</si>
  <si>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</si>
  <si>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</si>
  <si>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</si>
  <si>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</si>
  <si>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</si>
  <si>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</si>
  <si>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</si>
  <si>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</si>
  <si>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</si>
  <si>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</si>
  <si>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</si>
  <si>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</si>
  <si>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</si>
  <si>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</si>
  <si>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</si>
  <si>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</si>
  <si>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</si>
  <si>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</si>
  <si>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</si>
  <si>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</si>
  <si>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</si>
  <si>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</si>
  <si>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</si>
  <si>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</si>
  <si>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</si>
  <si>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</si>
  <si>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</si>
  <si>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</si>
  <si>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</si>
  <si>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</si>
  <si>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</si>
  <si>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</si>
  <si>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</si>
  <si>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</si>
  <si>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</si>
  <si>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</si>
  <si>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</si>
  <si>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</si>
  <si>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</si>
  <si>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</si>
  <si>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</si>
  <si>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</si>
  <si>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</si>
  <si>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</si>
  <si>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</si>
  <si>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</si>
  <si>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</si>
  <si>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</si>
  <si>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</si>
  <si>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</si>
  <si>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</si>
  <si>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</si>
  <si>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</si>
  <si>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</si>
  <si>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</si>
  <si>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</si>
  <si>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</si>
  <si>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</si>
  <si>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</si>
  <si>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</si>
  <si>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</si>
  <si>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</si>
  <si>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</si>
  <si>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</si>
  <si>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</si>
  <si>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</si>
  <si>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</si>
  <si>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</si>
  <si>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</si>
  <si>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</si>
  <si>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</si>
  <si>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</si>
  <si>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</si>
  <si>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</si>
  <si>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</si>
  <si>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</si>
  <si>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</si>
  <si>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</si>
  <si>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</si>
  <si>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</si>
  <si>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</si>
  <si>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</si>
  <si>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</si>
  <si>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</si>
  <si>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</si>
  <si>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</si>
  <si>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</si>
  <si>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</si>
  <si>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</si>
  <si>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</si>
  <si>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</si>
  <si>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</si>
  <si>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</si>
  <si>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</si>
  <si>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</si>
  <si>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</si>
  <si>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</si>
  <si>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</si>
  <si>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</si>
  <si>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</si>
  <si>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</si>
  <si>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</si>
  <si>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</si>
  <si>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</si>
  <si>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</si>
  <si>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</si>
  <si>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</si>
  <si>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</si>
  <si>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</si>
  <si>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</si>
  <si>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</si>
  <si>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</si>
  <si>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</si>
  <si>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</si>
  <si>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</si>
  <si>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</si>
  <si>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</si>
  <si>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</si>
  <si>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</si>
  <si>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</si>
  <si>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</si>
  <si>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</si>
  <si>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</si>
  <si>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</si>
  <si>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</si>
  <si>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</si>
  <si>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</si>
  <si>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</si>
  <si>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</si>
  <si>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</si>
  <si>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</si>
  <si>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</si>
  <si>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</si>
  <si>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</si>
  <si>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</si>
  <si>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</si>
  <si>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</si>
  <si>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</si>
  <si>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</si>
  <si>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</si>
  <si>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</si>
  <si>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</si>
  <si>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</si>
  <si>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</si>
  <si>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</si>
  <si>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</si>
  <si>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</si>
  <si>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</si>
  <si>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</si>
  <si>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</si>
  <si>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</si>
  <si>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</si>
  <si>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</si>
  <si>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</si>
  <si>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</si>
  <si>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</si>
  <si>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</si>
  <si>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</si>
  <si>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</si>
  <si>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</si>
  <si>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</si>
  <si>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</si>
  <si>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</si>
  <si>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</si>
  <si>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</si>
  <si>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</si>
  <si>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</si>
  <si>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</si>
  <si>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</si>
  <si>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</si>
  <si>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</si>
  <si>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</si>
  <si>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</si>
  <si>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</si>
  <si>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</si>
  <si>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</si>
  <si>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</si>
  <si>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</si>
  <si>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</si>
  <si>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</si>
  <si>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</si>
  <si>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</si>
  <si>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</si>
  <si>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</si>
  <si>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</si>
  <si>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</si>
  <si>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</si>
  <si>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</si>
  <si>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</si>
  <si>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</si>
  <si>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</si>
  <si>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</si>
  <si>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</si>
  <si>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</si>
  <si>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</si>
  <si>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</si>
  <si>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</si>
  <si>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</si>
  <si>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</si>
  <si>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</si>
  <si>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</si>
  <si>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</si>
  <si>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</si>
  <si>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</si>
  <si>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</si>
  <si>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</si>
  <si>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</si>
  <si>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</si>
  <si>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</si>
  <si>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</si>
  <si>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</si>
  <si>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</si>
  <si>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</si>
  <si>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</si>
  <si>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</si>
  <si>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</si>
  <si>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</si>
  <si>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</si>
  <si>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</si>
  <si>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</si>
  <si>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</si>
  <si>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</si>
  <si>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</si>
  <si>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</si>
  <si>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</si>
  <si>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</si>
  <si>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</si>
  <si>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</si>
  <si>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</si>
  <si>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</si>
  <si>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</si>
  <si>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</si>
  <si>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</si>
  <si>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</si>
  <si>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</si>
  <si>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</si>
  <si>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</si>
  <si>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</si>
  <si>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</si>
  <si>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</si>
  <si>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</si>
  <si>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</si>
  <si>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</si>
  <si>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</si>
  <si>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</si>
  <si>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</si>
  <si>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</si>
  <si>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</si>
  <si>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</si>
  <si>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</si>
  <si>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</si>
  <si>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</si>
  <si>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</si>
  <si>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</si>
  <si>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</si>
  <si>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</si>
  <si>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</si>
  <si>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</si>
  <si>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</si>
  <si>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</si>
  <si>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</si>
  <si>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</si>
  <si>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</si>
  <si>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</si>
  <si>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</si>
  <si>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</si>
  <si>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</si>
  <si>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</si>
  <si>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</si>
  <si>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</si>
  <si>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</si>
  <si>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</si>
  <si>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</si>
  <si>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</si>
  <si>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</si>
  <si>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</si>
  <si>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</si>
  <si>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</si>
  <si>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</si>
  <si>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</si>
  <si>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</si>
  <si>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</si>
  <si>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</si>
  <si>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</si>
  <si>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</si>
  <si>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</si>
  <si>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</si>
  <si>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</si>
  <si>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</si>
  <si>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</si>
  <si>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</si>
  <si>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</si>
  <si>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</si>
  <si>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</si>
  <si>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</si>
  <si>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</si>
  <si>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</si>
  <si>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</si>
  <si>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</si>
  <si>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</si>
  <si>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</si>
  <si>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</si>
  <si>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</si>
  <si>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</si>
  <si>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</si>
  <si>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</si>
  <si>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</si>
  <si>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</si>
  <si>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</si>
  <si>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</si>
  <si>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</si>
  <si>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</si>
  <si>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</si>
  <si>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</si>
  <si>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</si>
  <si>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</si>
  <si>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</si>
  <si>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</si>
  <si>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</si>
  <si>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</si>
  <si>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</si>
  <si>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</si>
  <si>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</si>
  <si>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</si>
  <si>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</si>
  <si>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</si>
  <si>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</si>
  <si>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</si>
  <si>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</si>
  <si>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</si>
  <si>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</si>
  <si>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</si>
  <si>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</si>
  <si>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</si>
  <si>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</si>
  <si>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</si>
  <si>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</si>
  <si>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</si>
  <si>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</si>
  <si>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</si>
  <si>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</si>
  <si>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</si>
  <si>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</si>
  <si>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</si>
  <si>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</si>
  <si>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</si>
  <si>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</si>
  <si>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</si>
  <si>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</si>
  <si>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</si>
  <si>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</si>
  <si>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</si>
  <si>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</si>
  <si>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</si>
  <si>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</si>
  <si>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</si>
  <si>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</si>
  <si>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</si>
  <si>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</si>
  <si>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</si>
  <si>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</si>
  <si>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</si>
  <si>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</si>
  <si>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</si>
  <si>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</si>
  <si>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</si>
  <si>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</si>
  <si>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</si>
  <si>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</si>
  <si>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</si>
  <si>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</si>
  <si>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</si>
  <si>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</si>
  <si>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</si>
  <si>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</si>
  <si>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</si>
  <si>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</si>
  <si>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</si>
  <si>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</si>
  <si>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</si>
  <si>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</si>
  <si>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</si>
  <si>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</si>
  <si>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</si>
  <si>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</si>
  <si>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</si>
  <si>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</si>
  <si>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</si>
  <si>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</si>
  <si>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</si>
  <si>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</si>
  <si>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</si>
  <si>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</si>
  <si>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</si>
  <si>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</si>
  <si>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</si>
  <si>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</si>
  <si>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</si>
  <si>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</si>
  <si>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</si>
  <si>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</si>
  <si>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</si>
  <si>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</si>
  <si>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</si>
  <si>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</si>
  <si>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</si>
  <si>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</si>
  <si>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</si>
  <si>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</si>
  <si>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</si>
  <si>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</si>
  <si>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</si>
  <si>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</si>
  <si>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</si>
  <si>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</si>
  <si>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</si>
  <si>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</si>
  <si>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</si>
  <si>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</si>
  <si>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</si>
  <si>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</si>
  <si>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</si>
  <si>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</si>
  <si>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</si>
  <si>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</si>
  <si>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</si>
  <si>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</si>
  <si>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</si>
  <si>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</si>
  <si>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</si>
  <si>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</si>
  <si>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</si>
  <si>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</si>
  <si>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</si>
  <si>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</si>
  <si>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</si>
  <si>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</si>
  <si>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</si>
  <si>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</si>
  <si>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</si>
  <si>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</si>
  <si>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</si>
  <si>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</si>
  <si>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</si>
  <si>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</si>
  <si>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</si>
  <si>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</si>
  <si>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</si>
  <si>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</si>
  <si>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</si>
  <si>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</si>
  <si>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</si>
  <si>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</si>
  <si>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</si>
  <si>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</si>
  <si>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</si>
  <si>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</si>
  <si>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</si>
  <si>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</si>
  <si>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</si>
  <si>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</si>
  <si>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</si>
  <si>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</si>
  <si>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</si>
  <si>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</si>
  <si>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</si>
  <si>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</si>
  <si>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</si>
  <si>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</si>
  <si>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</si>
  <si>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</si>
  <si>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</si>
  <si>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</si>
  <si>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</si>
  <si>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</si>
  <si>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</si>
  <si>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</si>
  <si>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</si>
  <si>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</si>
  <si>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</si>
  <si>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</si>
  <si>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</si>
  <si>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</si>
  <si>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</si>
  <si>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</si>
  <si>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</si>
  <si>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</si>
  <si>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</si>
  <si>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</si>
  <si>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</si>
  <si>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</si>
  <si>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</si>
  <si>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</si>
  <si>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</si>
  <si>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</si>
  <si>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</si>
  <si>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</si>
  <si>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</si>
  <si>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</si>
  <si>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</si>
  <si>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</si>
  <si>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</si>
  <si>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</si>
  <si>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</si>
  <si>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</si>
  <si>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</si>
  <si>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</si>
  <si>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</si>
  <si>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</si>
  <si>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</si>
  <si>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</si>
  <si>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</si>
  <si>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</si>
  <si>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</si>
  <si>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</si>
  <si>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</si>
  <si>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</si>
  <si>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</si>
  <si>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</si>
  <si>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</si>
  <si>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</si>
  <si>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</si>
  <si>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</si>
  <si>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</si>
  <si>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</si>
  <si>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</si>
  <si>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</si>
  <si>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</si>
  <si>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</si>
  <si>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</si>
  <si>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</si>
  <si>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</si>
  <si>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</si>
  <si>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</si>
  <si>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</si>
  <si>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</si>
  <si>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</si>
  <si>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</si>
  <si>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</si>
  <si>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</si>
  <si>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</si>
  <si>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</si>
  <si>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</si>
  <si>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</si>
  <si>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</si>
  <si>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</si>
  <si>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</si>
  <si>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</si>
  <si>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</si>
  <si>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</si>
  <si>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</si>
  <si>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</si>
  <si>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</si>
  <si>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</si>
  <si>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</si>
  <si>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</si>
  <si>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</si>
  <si>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</si>
  <si>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</si>
  <si>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</si>
  <si>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</si>
  <si>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</si>
  <si>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</si>
  <si>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</si>
  <si>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</si>
  <si>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</si>
  <si>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</si>
  <si>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</si>
  <si>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</si>
  <si>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</si>
  <si>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</si>
  <si>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</si>
  <si>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</si>
  <si>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</si>
  <si>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</si>
  <si>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</si>
  <si>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</si>
  <si>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</si>
  <si>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</si>
  <si>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</si>
  <si>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</si>
  <si>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</si>
  <si>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</si>
  <si>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</si>
  <si>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</si>
  <si>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</si>
  <si>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</si>
  <si>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</si>
  <si>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</si>
  <si>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</si>
  <si>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</si>
  <si>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</si>
  <si>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</si>
  <si>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</si>
  <si>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</si>
  <si>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</si>
  <si>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</si>
  <si>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</si>
  <si>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</si>
  <si>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</si>
  <si>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</si>
  <si>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</si>
  <si>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</si>
  <si>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</si>
  <si>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</si>
  <si>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</si>
  <si>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</si>
  <si>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</si>
  <si>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</si>
  <si>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</si>
  <si>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</si>
  <si>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</si>
  <si>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</si>
  <si>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</si>
  <si>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</si>
  <si>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</si>
  <si>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</si>
  <si>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</si>
  <si>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</si>
  <si>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</si>
  <si>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</si>
  <si>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</si>
  <si>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</si>
  <si>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</si>
  <si>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</si>
  <si>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</si>
  <si>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</si>
  <si>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</si>
  <si>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</si>
  <si>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</si>
  <si>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</si>
  <si>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</si>
  <si>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</si>
  <si>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</si>
  <si>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</si>
  <si>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</si>
  <si>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</si>
  <si>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</si>
  <si>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</si>
  <si>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</si>
  <si>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</si>
  <si>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</si>
  <si>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</si>
  <si>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</si>
  <si>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</si>
  <si>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</si>
  <si>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</si>
  <si>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</si>
  <si>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</si>
  <si>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</si>
  <si>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</si>
  <si>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</si>
  <si>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</si>
  <si>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</si>
  <si>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</si>
  <si>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</si>
  <si>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</si>
  <si>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</si>
  <si>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</si>
  <si>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</si>
  <si>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</si>
  <si>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</si>
  <si>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</si>
  <si>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</si>
  <si>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</si>
  <si>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</si>
  <si>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</si>
  <si>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</si>
  <si>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</si>
  <si>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</si>
  <si>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</si>
  <si>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</si>
  <si>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</si>
  <si>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</si>
  <si>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</si>
  <si>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</si>
  <si>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</si>
  <si>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</si>
  <si>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</si>
  <si>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</si>
  <si>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</si>
  <si>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</si>
  <si>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</si>
  <si>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</si>
  <si>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</si>
  <si>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</si>
  <si>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</si>
  <si>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</si>
  <si>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</si>
  <si>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</si>
  <si>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</si>
  <si>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</si>
  <si>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</si>
  <si>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</si>
  <si>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</si>
  <si>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</si>
  <si>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</si>
  <si>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</si>
  <si>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</si>
  <si>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</si>
  <si>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</si>
  <si>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</si>
  <si>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</si>
  <si>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</si>
  <si>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</si>
  <si>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</si>
  <si>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</si>
  <si>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</si>
  <si>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</si>
  <si>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</si>
  <si>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</si>
  <si>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</si>
  <si>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</si>
  <si>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</si>
  <si>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</si>
  <si>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</si>
  <si>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</si>
  <si>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</si>
  <si>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</si>
  <si>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</si>
  <si>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</si>
  <si>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</si>
  <si>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</si>
  <si>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</si>
  <si>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</si>
  <si>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</si>
  <si>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</si>
  <si>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</si>
  <si>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</si>
  <si>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</si>
  <si>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</si>
  <si>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</si>
  <si>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</si>
  <si>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</si>
  <si>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</si>
  <si>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</si>
  <si>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</si>
  <si>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</si>
  <si>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</si>
  <si>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</si>
  <si>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</si>
  <si>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</si>
  <si>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</si>
  <si>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</si>
  <si>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</si>
  <si>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</si>
  <si>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</si>
  <si>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</si>
  <si>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</si>
  <si>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</si>
  <si>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</si>
  <si>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</si>
  <si>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</si>
  <si>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</si>
  <si>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</si>
  <si>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</si>
  <si>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</si>
  <si>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</si>
  <si>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</si>
  <si>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</si>
  <si>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</si>
  <si>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</si>
  <si>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</si>
  <si>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</si>
  <si>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</si>
  <si>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</si>
  <si>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</si>
  <si>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</si>
  <si>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</si>
  <si>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</si>
  <si>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</si>
  <si>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</si>
  <si>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</si>
  <si>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</si>
  <si>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</si>
  <si>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</si>
  <si>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</si>
  <si>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</si>
  <si>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</si>
  <si>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</si>
  <si>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</si>
  <si>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</si>
  <si>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</si>
  <si>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</si>
  <si>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</si>
  <si>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</si>
  <si>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</si>
  <si>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</si>
  <si>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</si>
  <si>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</si>
  <si>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</si>
  <si>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</si>
  <si>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</si>
  <si>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</si>
  <si>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</si>
  <si>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</si>
  <si>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</si>
  <si>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</si>
  <si>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</si>
  <si>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</si>
  <si>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</si>
  <si>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</si>
  <si>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</si>
  <si>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</si>
  <si>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</si>
  <si>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</si>
  <si>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</si>
  <si>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</si>
  <si>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</si>
  <si>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</si>
  <si>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</si>
  <si>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</si>
  <si>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</si>
  <si>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</si>
  <si>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</si>
  <si>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</si>
  <si>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</si>
  <si>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</si>
  <si>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</si>
  <si>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</si>
  <si>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</si>
  <si>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</si>
  <si>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</si>
  <si>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</si>
  <si>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</si>
  <si>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</si>
  <si>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</si>
  <si>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</si>
  <si>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</si>
  <si>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</si>
  <si>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</si>
  <si>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</si>
  <si>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</si>
  <si>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</si>
  <si>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</si>
  <si>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</si>
  <si>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</si>
  <si>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</si>
  <si>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</si>
  <si>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</si>
  <si>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</si>
  <si>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</si>
  <si>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</si>
  <si>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</si>
  <si>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</si>
  <si>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</si>
  <si>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</si>
  <si>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</si>
  <si>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</si>
  <si>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</si>
  <si>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</si>
  <si>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</si>
  <si>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</si>
  <si>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</si>
  <si>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</si>
  <si>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</si>
  <si>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</si>
  <si>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</si>
  <si>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</si>
  <si>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</si>
  <si>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</si>
  <si>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</si>
  <si>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</si>
  <si>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</si>
  <si>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</si>
  <si>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</si>
  <si>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</si>
  <si>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</si>
  <si>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</si>
  <si>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</si>
  <si>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</si>
  <si>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</si>
  <si>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</si>
  <si>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</si>
  <si>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</si>
  <si>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</si>
  <si>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</si>
  <si>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</si>
  <si>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</si>
  <si>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</si>
  <si>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</si>
  <si>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</si>
  <si>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</si>
  <si>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</si>
  <si>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</si>
  <si>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</si>
  <si>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</si>
  <si>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</si>
  <si>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</si>
  <si>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</si>
  <si>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</si>
  <si>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</si>
  <si>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</si>
  <si>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</si>
  <si>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</si>
  <si>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</si>
  <si>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</si>
  <si>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</si>
  <si>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</si>
  <si>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</si>
  <si>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</si>
  <si>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</si>
  <si>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</si>
  <si>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</si>
  <si>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</si>
  <si>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</si>
  <si>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</si>
  <si>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</si>
  <si>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</si>
  <si>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</si>
  <si>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</si>
  <si>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</si>
  <si>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</si>
  <si>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</si>
  <si>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</si>
  <si>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</si>
  <si>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</si>
  <si>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</si>
  <si>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</si>
  <si>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</si>
  <si>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</si>
  <si>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</si>
  <si>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</si>
  <si>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</si>
  <si>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</si>
  <si>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</si>
  <si>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</si>
  <si>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</si>
  <si>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</si>
  <si>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</si>
  <si>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</si>
  <si>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</si>
  <si>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</si>
  <si>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</si>
  <si>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</si>
  <si>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</si>
  <si>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</si>
  <si>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</si>
  <si>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</si>
  <si>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</si>
  <si>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</si>
  <si>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</si>
  <si>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</si>
  <si>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</si>
  <si>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</si>
  <si>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</si>
  <si>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</si>
  <si>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</si>
  <si>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</si>
  <si>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</si>
  <si>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</si>
  <si>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</si>
  <si>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</si>
  <si>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</si>
  <si>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</si>
  <si>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</si>
  <si>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</si>
  <si>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</si>
  <si>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</si>
  <si>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</si>
  <si>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</si>
  <si>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</si>
  <si>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</si>
  <si>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</si>
  <si>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</si>
  <si>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</si>
  <si>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</si>
  <si>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</si>
  <si>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</si>
  <si>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</si>
  <si>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</si>
  <si>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</si>
  <si>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</si>
  <si>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</si>
  <si>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</si>
  <si>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</si>
  <si>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</si>
  <si>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</si>
  <si>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</si>
  <si>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</si>
  <si>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</si>
  <si>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</si>
  <si>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</si>
  <si>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</si>
  <si>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</si>
  <si>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</si>
  <si>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</si>
  <si>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</si>
  <si>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</si>
  <si>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</si>
  <si>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</si>
  <si>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</si>
  <si>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</si>
  <si>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</si>
  <si>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</si>
  <si>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</si>
  <si>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</si>
  <si>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</si>
  <si>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</si>
  <si>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</si>
  <si>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</si>
  <si>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</si>
  <si>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</si>
  <si>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</si>
  <si>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</si>
  <si>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</si>
  <si>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</si>
  <si>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</si>
  <si>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</si>
  <si>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</si>
  <si>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</si>
  <si>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</si>
  <si>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</si>
  <si>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</si>
  <si>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</si>
  <si>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</si>
  <si>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</si>
  <si>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</si>
  <si>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</si>
  <si>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</si>
  <si>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</si>
  <si>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</si>
  <si>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</si>
  <si>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</si>
  <si>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</si>
  <si>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</si>
  <si>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</si>
  <si>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</si>
  <si>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</si>
  <si>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</si>
  <si>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</si>
  <si>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</si>
  <si>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</si>
  <si>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</si>
  <si>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</si>
  <si>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</si>
  <si>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</si>
  <si>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</si>
  <si>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</si>
  <si>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</si>
  <si>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</si>
  <si>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</si>
  <si>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</si>
  <si>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</si>
  <si>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</si>
  <si>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</si>
  <si>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</si>
  <si>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</si>
  <si>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</si>
  <si>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</si>
  <si>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</si>
  <si>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</si>
  <si>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</si>
  <si>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</si>
  <si>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</si>
  <si>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</si>
  <si>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</si>
  <si>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</si>
  <si>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</si>
  <si>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</si>
  <si>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</si>
  <si>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</si>
  <si>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</si>
  <si>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</si>
  <si>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</si>
  <si>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</si>
  <si>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</si>
  <si>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</si>
  <si>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</si>
  <si>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</si>
  <si>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</si>
  <si>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</si>
  <si>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</si>
  <si>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</si>
  <si>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</si>
  <si>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</si>
  <si>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</si>
  <si>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</si>
  <si>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</si>
  <si>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</si>
  <si>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</si>
  <si>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</si>
  <si>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</si>
  <si>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</si>
  <si>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</si>
  <si>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</si>
  <si>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</si>
  <si>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</si>
  <si>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</si>
  <si>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</si>
  <si>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</si>
  <si>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</si>
  <si>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</si>
  <si>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</si>
  <si>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</si>
  <si>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</si>
  <si>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</si>
  <si>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</si>
  <si>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</si>
  <si>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</si>
  <si>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</si>
  <si>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</si>
  <si>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</si>
  <si>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</si>
  <si>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</si>
  <si>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</si>
  <si>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</si>
  <si>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</si>
  <si>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</si>
  <si>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</si>
  <si>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</si>
  <si>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</si>
  <si>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</si>
  <si>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</si>
  <si>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</si>
  <si>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</si>
  <si>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</si>
  <si>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</si>
  <si>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</si>
  <si>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</si>
  <si>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</si>
  <si>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</si>
  <si>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</si>
  <si>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</si>
  <si>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</si>
  <si>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</si>
  <si>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</si>
  <si>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</si>
  <si>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</si>
  <si>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</si>
  <si>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</si>
  <si>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</si>
  <si>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</si>
  <si>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</si>
  <si>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</si>
  <si>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</si>
  <si>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</si>
  <si>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</si>
  <si>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</si>
  <si>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</si>
  <si>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</si>
  <si>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</si>
  <si>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</si>
  <si>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</si>
  <si>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</si>
  <si>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</si>
  <si>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</si>
  <si>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</si>
  <si>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</si>
  <si>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</si>
  <si>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</si>
  <si>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</si>
  <si>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</si>
  <si>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</si>
  <si>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</si>
  <si>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</si>
  <si>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</si>
  <si>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</si>
  <si>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</si>
  <si>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</si>
  <si>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</si>
  <si>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</si>
  <si>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</si>
  <si>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</si>
  <si>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</si>
  <si>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</si>
  <si>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</si>
  <si>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</si>
  <si>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</si>
  <si>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</si>
  <si>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</si>
  <si>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</si>
  <si>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</si>
  <si>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</si>
  <si>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</si>
  <si>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</si>
  <si>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</si>
  <si>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</si>
  <si>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</si>
  <si>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</si>
  <si>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</si>
  <si>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</si>
  <si>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</si>
  <si>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</si>
  <si>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</si>
  <si>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</si>
  <si>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</si>
  <si>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</si>
  <si>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</si>
  <si>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</si>
  <si>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</si>
  <si>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</si>
  <si>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</si>
  <si>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</si>
  <si>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</si>
  <si>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</si>
  <si>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</si>
  <si>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</si>
  <si>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</si>
  <si>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</si>
  <si>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</si>
  <si>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</si>
  <si>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</si>
  <si>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</si>
  <si>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</si>
  <si>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</si>
  <si>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</si>
  <si>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</si>
  <si>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</si>
  <si>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</si>
  <si>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</si>
  <si>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</si>
  <si>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</si>
  <si>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</si>
  <si>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</si>
  <si>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</si>
  <si>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</si>
  <si>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</si>
  <si>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</si>
  <si>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</si>
  <si>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</si>
  <si>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</si>
  <si>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</si>
  <si>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</si>
  <si>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</si>
  <si>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</si>
  <si>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</si>
  <si>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</si>
  <si>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</si>
  <si>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</si>
  <si>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</si>
  <si>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</si>
  <si>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</si>
  <si>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</si>
  <si>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</si>
  <si>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</si>
  <si>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</si>
  <si>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</si>
  <si>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</si>
  <si>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</si>
  <si>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</si>
  <si>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</si>
  <si>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</si>
  <si>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</si>
  <si>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</si>
  <si>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</si>
  <si>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</si>
  <si>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</si>
  <si>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</si>
  <si>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</si>
  <si>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</si>
  <si>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</si>
  <si>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</si>
  <si>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</si>
  <si>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</si>
  <si>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</si>
  <si>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</si>
  <si>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</si>
  <si>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</si>
  <si>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</si>
  <si>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</si>
  <si>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</si>
  <si>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</si>
  <si>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</si>
  <si>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</si>
  <si>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</si>
  <si>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</si>
  <si>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</si>
  <si>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</si>
  <si>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</si>
  <si>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</si>
  <si>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</si>
  <si>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</si>
  <si>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</si>
  <si>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</si>
  <si>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</si>
  <si>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</si>
  <si>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</si>
  <si>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</si>
  <si>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</si>
  <si>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</si>
  <si>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</si>
  <si>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</si>
  <si>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</si>
  <si>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</si>
  <si>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</si>
  <si>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</si>
  <si>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</si>
  <si>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</si>
  <si>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</si>
  <si>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</si>
  <si>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</si>
  <si>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</si>
  <si>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</si>
  <si>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</si>
  <si>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</si>
  <si>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</si>
  <si>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</si>
  <si>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</si>
  <si>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</si>
  <si>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</si>
  <si>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</si>
  <si>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</si>
  <si>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</si>
  <si>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</si>
  <si>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</si>
  <si>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</si>
  <si>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</si>
  <si>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</si>
  <si>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</si>
  <si>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</si>
  <si>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</si>
  <si>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</si>
  <si>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</si>
  <si>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</si>
  <si>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</si>
  <si>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</si>
  <si>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</si>
  <si>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</si>
  <si>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</si>
  <si>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</si>
  <si>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</si>
  <si>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</si>
  <si>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</si>
  <si>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</si>
  <si>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</si>
  <si>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</si>
  <si>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</si>
  <si>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</si>
  <si>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</si>
  <si>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</si>
  <si>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</si>
  <si>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</si>
  <si>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</si>
  <si>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</si>
  <si>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</si>
  <si>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</si>
  <si>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</si>
  <si>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</si>
  <si>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</si>
  <si>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</si>
  <si>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</si>
  <si>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</si>
  <si>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</si>
  <si>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</si>
  <si>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</si>
  <si>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</si>
  <si>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</si>
  <si>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</si>
  <si>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</si>
  <si>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</si>
  <si>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</si>
  <si>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</si>
  <si>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</si>
  <si>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</si>
  <si>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</si>
  <si>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</si>
  <si>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</si>
  <si>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</si>
  <si>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</si>
  <si>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</si>
  <si>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</si>
  <si>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</si>
  <si>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</si>
  <si>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</si>
  <si>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</si>
  <si>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</si>
  <si>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</si>
  <si>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</si>
  <si>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</si>
  <si>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</si>
  <si>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</si>
  <si>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</si>
  <si>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</si>
  <si>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</si>
  <si>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</si>
  <si>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</si>
  <si>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</si>
  <si>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</si>
  <si>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</si>
  <si>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</si>
  <si>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</si>
  <si>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</si>
  <si>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</si>
  <si>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</si>
  <si>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</si>
  <si>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</si>
  <si>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</si>
  <si>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</si>
  <si>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</si>
  <si>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</si>
  <si>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</si>
  <si>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</si>
  <si>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</si>
  <si>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</si>
  <si>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</si>
  <si>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</si>
  <si>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</si>
  <si>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</si>
  <si>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</si>
  <si>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</si>
  <si>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</si>
  <si>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</si>
  <si>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</si>
  <si>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</si>
  <si>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</si>
  <si>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</si>
  <si>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</si>
  <si>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</si>
  <si>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</si>
  <si>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</si>
  <si>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</si>
  <si>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</si>
  <si>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</si>
  <si>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</si>
  <si>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</si>
  <si>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</si>
  <si>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</si>
  <si>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</si>
  <si>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</si>
  <si>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</si>
  <si>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</si>
  <si>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</si>
  <si>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</si>
  <si>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</si>
  <si>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</si>
  <si>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</si>
  <si>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</si>
  <si>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</si>
  <si>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</si>
  <si>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</si>
  <si>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</si>
  <si>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</si>
  <si>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</si>
  <si>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</si>
  <si>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</si>
  <si>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</si>
  <si>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</si>
  <si>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</si>
  <si>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</si>
  <si>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</si>
  <si>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</si>
  <si>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</si>
  <si>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</si>
  <si>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</si>
  <si>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</si>
  <si>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</si>
  <si>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</si>
  <si>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</si>
  <si>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</si>
  <si>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</si>
  <si>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</si>
  <si>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</si>
  <si>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</si>
  <si>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</si>
  <si>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</si>
  <si>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</si>
  <si>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</si>
  <si>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</si>
  <si>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</si>
  <si>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</si>
  <si>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</si>
  <si>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</si>
  <si>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</si>
  <si>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</si>
  <si>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</si>
  <si>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</si>
  <si>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</si>
  <si>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</si>
  <si>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</si>
  <si>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</si>
  <si>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</si>
  <si>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</si>
  <si>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</si>
  <si>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</si>
  <si>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</si>
  <si>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</si>
  <si>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</si>
  <si>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</si>
  <si>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</si>
  <si>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</si>
  <si>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</si>
  <si>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</si>
  <si>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</si>
  <si>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</si>
  <si>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</si>
  <si>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</si>
  <si>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</si>
  <si>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</si>
  <si>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</si>
  <si>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</si>
  <si>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</si>
  <si>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</si>
  <si>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</si>
  <si>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</si>
  <si>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</si>
  <si>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</si>
  <si>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</si>
  <si>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</si>
  <si>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</si>
  <si>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</si>
  <si>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</si>
  <si>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</si>
  <si>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</si>
  <si>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</si>
  <si>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</si>
  <si>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</si>
  <si>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</si>
  <si>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</si>
  <si>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</si>
  <si>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</si>
  <si>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</si>
  <si>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</si>
  <si>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</si>
  <si>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</si>
  <si>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</si>
  <si>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</si>
  <si>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</si>
  <si>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</si>
  <si>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</si>
  <si>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</si>
  <si>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</si>
  <si>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</si>
  <si>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</si>
  <si>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</si>
  <si>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</si>
  <si>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</si>
  <si>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</si>
  <si>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</si>
  <si>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</si>
  <si>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</si>
  <si>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</si>
  <si>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</si>
  <si>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</si>
  <si>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</si>
  <si>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</si>
  <si>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</si>
  <si>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</si>
  <si>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</si>
  <si>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</si>
  <si>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</si>
  <si>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</si>
  <si>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</si>
  <si>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</si>
  <si>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</si>
  <si>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</si>
  <si>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</si>
  <si>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</si>
  <si>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</si>
  <si>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</si>
  <si>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</si>
  <si>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</si>
  <si>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</si>
  <si>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</si>
  <si>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</si>
  <si>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</si>
  <si>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</si>
  <si>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</si>
  <si>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</si>
  <si>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</si>
  <si>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</si>
  <si>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</si>
  <si>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</si>
  <si>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</si>
  <si>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</si>
  <si>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</si>
  <si>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</si>
  <si>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</si>
  <si>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</si>
  <si>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</si>
  <si>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</si>
  <si>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</si>
  <si>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</si>
  <si>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</si>
  <si>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</si>
  <si>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</si>
  <si>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</si>
  <si>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</si>
  <si>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</si>
  <si>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</si>
  <si>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</si>
  <si>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</si>
  <si>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</si>
  <si>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</si>
  <si>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</si>
  <si>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</si>
  <si>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</si>
  <si>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</si>
  <si>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</si>
  <si>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</si>
  <si>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</si>
  <si>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</si>
  <si>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</si>
  <si>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</si>
  <si>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</si>
  <si>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</si>
  <si>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</si>
  <si>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</si>
  <si>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</si>
  <si>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</si>
  <si>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</si>
  <si>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</si>
  <si>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</si>
  <si>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</si>
  <si>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</si>
  <si>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</si>
  <si>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</si>
  <si>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</si>
  <si>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</si>
  <si>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</si>
  <si>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</si>
  <si>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</si>
  <si>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</si>
  <si>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</si>
  <si>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</si>
  <si>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</si>
  <si>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</si>
  <si>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</si>
  <si>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</si>
  <si>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</si>
  <si>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</si>
  <si>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</si>
  <si>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</si>
  <si>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</si>
  <si>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</si>
  <si>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</si>
  <si>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</si>
  <si>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</si>
  <si>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</si>
  <si>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</si>
  <si>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</si>
  <si>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</si>
  <si>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</si>
  <si>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</si>
  <si>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</si>
  <si>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</si>
  <si>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</si>
  <si>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</si>
  <si>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</si>
  <si>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</si>
  <si>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</si>
  <si>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</si>
  <si>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</si>
  <si>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</si>
  <si>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</si>
  <si>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</si>
  <si>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</si>
  <si>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</si>
  <si>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</si>
  <si>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</si>
  <si>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</si>
  <si>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</si>
  <si>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</si>
  <si>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</si>
  <si>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</si>
  <si>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</si>
  <si>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</si>
  <si>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</si>
  <si>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</si>
  <si>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</si>
  <si>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</si>
  <si>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</si>
  <si>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</si>
  <si>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</si>
  <si>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</si>
  <si>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</si>
  <si>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</si>
  <si>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</si>
  <si>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</si>
  <si>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</si>
  <si>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</si>
  <si>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</si>
  <si>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</si>
  <si>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</si>
  <si>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</si>
  <si>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</si>
  <si>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</si>
  <si>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</si>
  <si>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</si>
  <si>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</si>
  <si>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</si>
  <si>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</si>
  <si>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</si>
  <si>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</si>
  <si>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</si>
  <si>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</si>
  <si>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</si>
  <si>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</si>
  <si>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</si>
  <si>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</si>
  <si>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</si>
  <si>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</si>
  <si>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</si>
  <si>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</si>
  <si>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</si>
  <si>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</si>
  <si>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</si>
  <si>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</si>
  <si>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</si>
  <si>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</si>
  <si>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</si>
  <si>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</si>
  <si>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</si>
  <si>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</si>
  <si>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</si>
  <si>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</si>
  <si>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</si>
  <si>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</si>
  <si>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</si>
  <si>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</si>
  <si>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</si>
  <si>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</si>
  <si>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</si>
  <si>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</si>
  <si>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</si>
  <si>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</si>
  <si>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</si>
  <si>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</si>
  <si>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</si>
  <si>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</si>
  <si>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</si>
  <si>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</si>
  <si>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</si>
  <si>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</si>
  <si>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</si>
  <si>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</si>
  <si>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</si>
  <si>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</si>
  <si>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</si>
  <si>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</si>
  <si>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</si>
  <si>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</si>
  <si>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</si>
  <si>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</si>
  <si>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</si>
  <si>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</si>
  <si>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</si>
  <si>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</si>
  <si>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</si>
  <si>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</si>
  <si>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</si>
  <si>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</si>
  <si>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</si>
  <si>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</si>
  <si>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</si>
  <si>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</si>
  <si>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</si>
  <si>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</si>
  <si>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</si>
  <si>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</si>
  <si>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</si>
  <si>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</si>
  <si>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</si>
  <si>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</si>
  <si>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</si>
  <si>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</si>
  <si>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</si>
  <si>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</si>
  <si>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</si>
  <si>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</si>
  <si>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</si>
  <si>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</si>
  <si>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</si>
  <si>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</si>
  <si>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</si>
  <si>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</si>
  <si>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</si>
  <si>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</si>
  <si>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</si>
  <si>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</si>
  <si>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</si>
  <si>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</si>
  <si>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</si>
  <si>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</si>
  <si>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</si>
  <si>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</si>
  <si>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</si>
  <si>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</si>
  <si>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</si>
  <si>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</si>
  <si>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</si>
  <si>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</si>
  <si>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</si>
  <si>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</si>
  <si>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</si>
  <si>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</si>
  <si>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</si>
  <si>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</si>
  <si>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</si>
  <si>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</si>
  <si>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</si>
  <si>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</si>
  <si>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</si>
  <si>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</si>
  <si>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</si>
  <si>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</si>
  <si>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</si>
  <si>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</si>
  <si>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</si>
  <si>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</si>
  <si>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</si>
  <si>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</si>
  <si>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</si>
  <si>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</si>
  <si>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</si>
  <si>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</si>
  <si>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</si>
  <si>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</si>
  <si>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</si>
  <si>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</si>
  <si>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</si>
  <si>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</si>
  <si>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</si>
  <si>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</si>
  <si>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</si>
  <si>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</si>
  <si>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</si>
  <si>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</si>
  <si>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</si>
  <si>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</si>
  <si>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</si>
  <si>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</si>
  <si>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</si>
  <si>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</si>
  <si>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</si>
  <si>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</si>
  <si>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</si>
  <si>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</si>
  <si>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</si>
  <si>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</si>
  <si>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</si>
  <si>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</si>
  <si>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</si>
  <si>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</si>
  <si>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</si>
  <si>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</si>
  <si>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</si>
  <si>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</si>
  <si>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</si>
  <si>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</si>
  <si>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</si>
  <si>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</si>
  <si>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</si>
  <si>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</si>
  <si>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</si>
  <si>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</si>
  <si>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</si>
  <si>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</si>
  <si>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</si>
  <si>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</si>
  <si>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</si>
  <si>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</si>
  <si>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</si>
  <si>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</si>
  <si>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</si>
  <si>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</si>
  <si>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</si>
  <si>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</si>
  <si>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</si>
  <si>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</si>
  <si>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</si>
  <si>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</si>
  <si>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</si>
  <si>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</si>
  <si>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</si>
  <si>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</si>
  <si>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</si>
  <si>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</si>
  <si>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</si>
  <si>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</si>
  <si>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</si>
  <si>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</si>
  <si>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</si>
  <si>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</si>
  <si>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</si>
  <si>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</si>
  <si>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</si>
  <si>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</si>
  <si>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</si>
  <si>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</si>
  <si>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</si>
  <si>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</si>
  <si>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</si>
  <si>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</si>
  <si>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</si>
  <si>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</si>
  <si>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</si>
  <si>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</si>
  <si>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</si>
  <si>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</si>
  <si>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</si>
  <si>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</si>
  <si>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</si>
  <si>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</si>
  <si>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</si>
  <si>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</si>
  <si>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</si>
  <si>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</si>
  <si>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</si>
  <si>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</si>
  <si>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</si>
  <si>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</si>
  <si>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</si>
  <si>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</si>
  <si>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</si>
  <si>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</si>
  <si>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</si>
  <si>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</si>
  <si>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</si>
  <si>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</si>
  <si>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</si>
  <si>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</si>
  <si>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</si>
  <si>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</si>
  <si>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</si>
  <si>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</si>
  <si>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</si>
  <si>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</si>
  <si>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</si>
  <si>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</si>
  <si>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</si>
  <si>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</si>
  <si>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</si>
  <si>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</si>
  <si>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</si>
  <si>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</si>
  <si>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</si>
  <si>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</si>
  <si>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</si>
  <si>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</si>
  <si>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</si>
  <si>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</si>
  <si>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</si>
  <si>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</si>
  <si>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</si>
  <si>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</si>
  <si>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</si>
  <si>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</si>
  <si>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</si>
  <si>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</si>
  <si>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</si>
  <si>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</si>
  <si>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</si>
  <si>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</si>
  <si>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</si>
  <si>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</si>
  <si>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</si>
  <si>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</si>
  <si>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</si>
  <si>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</si>
  <si>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</si>
  <si>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</si>
  <si>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</si>
  <si>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</si>
  <si>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</si>
  <si>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</si>
  <si>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</si>
  <si>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</si>
  <si>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</si>
  <si>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</si>
  <si>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</si>
  <si>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</si>
  <si>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</si>
  <si>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</si>
  <si>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</si>
  <si>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</si>
  <si>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</si>
  <si>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</si>
  <si>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</si>
  <si>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</si>
  <si>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</si>
  <si>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</si>
  <si>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</si>
  <si>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</si>
  <si>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</si>
  <si>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</si>
  <si>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</si>
  <si>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</si>
  <si>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</si>
  <si>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</si>
  <si>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</si>
  <si>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</si>
  <si>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</si>
  <si>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</si>
  <si>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</si>
  <si>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</si>
  <si>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</si>
  <si>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</si>
  <si>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</si>
  <si>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</si>
  <si>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</si>
  <si>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</si>
  <si>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</si>
  <si>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</si>
  <si>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</si>
  <si>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</si>
  <si>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</si>
  <si>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</si>
  <si>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</si>
  <si>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</si>
  <si>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</si>
  <si>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</si>
  <si>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</si>
  <si>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</si>
  <si>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</si>
  <si>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</si>
  <si>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</si>
  <si>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</si>
  <si>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</si>
  <si>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</si>
  <si>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</si>
  <si>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</si>
  <si>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</si>
  <si>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</si>
  <si>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</si>
  <si>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</si>
  <si>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</si>
  <si>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</si>
  <si>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</si>
  <si>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</si>
  <si>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</si>
  <si>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</si>
  <si>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</si>
  <si>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</si>
  <si>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</si>
  <si>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</si>
  <si>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</si>
  <si>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</si>
  <si>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</si>
  <si>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</si>
  <si>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</si>
  <si>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</si>
  <si>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</si>
  <si>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</si>
  <si>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</si>
  <si>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</si>
  <si>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</si>
  <si>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</si>
  <si>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</si>
  <si>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</si>
  <si>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</si>
  <si>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</si>
  <si>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</si>
  <si>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</si>
  <si>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</si>
  <si>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</si>
  <si>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</si>
  <si>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</si>
  <si>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</si>
  <si>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</si>
  <si>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</si>
  <si>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</si>
  <si>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</si>
  <si>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</si>
  <si>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</si>
  <si>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</si>
  <si>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</si>
  <si>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</si>
  <si>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</si>
  <si>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</si>
  <si>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</si>
  <si>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</si>
  <si>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</si>
  <si>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</si>
  <si>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</si>
  <si>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</si>
  <si>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</si>
  <si>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</si>
  <si>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</si>
  <si>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</si>
  <si>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</si>
  <si>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</si>
  <si>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</si>
  <si>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</si>
  <si>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</si>
  <si>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</si>
  <si>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</si>
  <si>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</si>
  <si>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</si>
  <si>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</si>
  <si>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</si>
  <si>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</si>
  <si>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</si>
  <si>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</si>
  <si>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</si>
  <si>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</si>
  <si>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</si>
  <si>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</si>
  <si>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</si>
  <si>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</si>
  <si>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</si>
  <si>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</si>
  <si>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</si>
  <si>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</si>
  <si>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</si>
  <si>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</si>
  <si>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</si>
  <si>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</si>
  <si>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</si>
  <si>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</si>
  <si>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</si>
  <si>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</si>
  <si>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</si>
  <si>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</si>
  <si>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</si>
  <si>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</si>
  <si>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</si>
  <si>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</si>
  <si>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</si>
  <si>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</si>
  <si>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</si>
  <si>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</si>
  <si>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</si>
  <si>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</si>
  <si>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</si>
  <si>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</si>
  <si>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</si>
  <si>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</si>
  <si>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</si>
  <si>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</si>
  <si>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</si>
  <si>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</si>
  <si>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</si>
  <si>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</si>
  <si>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</si>
  <si>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</si>
  <si>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</si>
  <si>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</si>
  <si>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</si>
  <si>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</si>
  <si>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</si>
  <si>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</si>
  <si>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</si>
  <si>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</si>
  <si>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</si>
  <si>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</si>
  <si>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</si>
  <si>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</si>
  <si>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</si>
  <si>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</si>
  <si>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</si>
  <si>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</si>
  <si>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</si>
  <si>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</si>
  <si>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</si>
  <si>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</si>
  <si>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</si>
  <si>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</si>
  <si>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</si>
  <si>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</si>
  <si>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</si>
  <si>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</si>
  <si>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</si>
  <si>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</si>
  <si>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</si>
  <si>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</si>
  <si>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</si>
  <si>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</si>
  <si>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</si>
  <si>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</si>
  <si>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</si>
  <si>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</si>
  <si>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</si>
  <si>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</si>
  <si>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</si>
  <si>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</si>
  <si>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</si>
  <si>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</si>
  <si>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</si>
  <si>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</si>
  <si>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</si>
  <si>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</si>
  <si>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</si>
  <si>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</si>
  <si>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</si>
  <si>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</si>
  <si>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</si>
  <si>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</si>
  <si>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</si>
  <si>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</si>
  <si>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</si>
  <si>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</si>
  <si>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</si>
  <si>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</si>
  <si>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</si>
  <si>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</si>
  <si>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</si>
  <si>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</si>
  <si>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</si>
  <si>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</si>
  <si>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</si>
  <si>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</si>
  <si>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</si>
  <si>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</si>
  <si>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</si>
  <si>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</si>
  <si>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</si>
  <si>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</si>
  <si>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</si>
  <si>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</si>
  <si>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</si>
  <si>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</si>
  <si>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</si>
  <si>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</si>
  <si>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</si>
  <si>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</si>
  <si>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</si>
  <si>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</si>
  <si>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</si>
  <si>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</si>
  <si>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</si>
  <si>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</si>
  <si>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</si>
  <si>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</si>
  <si>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</si>
  <si>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</si>
  <si>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</si>
  <si>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</si>
  <si>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</si>
  <si>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</si>
  <si>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</si>
  <si>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</si>
  <si>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</si>
  <si>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</si>
  <si>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</si>
  <si>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</si>
  <si>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</si>
  <si>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</si>
  <si>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</si>
  <si>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</si>
  <si>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</si>
  <si>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</si>
  <si>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</si>
  <si>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</si>
  <si>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</si>
  <si>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</si>
  <si>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</si>
  <si>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</si>
  <si>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</si>
  <si>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</si>
  <si>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</si>
  <si>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</si>
  <si>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</si>
  <si>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</si>
  <si>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</si>
  <si>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</si>
  <si>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</si>
  <si>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</si>
  <si>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</si>
  <si>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</si>
  <si>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</si>
  <si>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</si>
  <si>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</si>
  <si>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</si>
  <si>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</si>
  <si>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</si>
  <si>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</si>
  <si>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</si>
  <si>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</si>
  <si>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</si>
  <si>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</si>
  <si>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</si>
  <si>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</si>
  <si>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</si>
  <si>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</si>
  <si>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</si>
  <si>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</si>
  <si>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</si>
  <si>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</si>
  <si>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</si>
  <si>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</si>
  <si>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</si>
  <si>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</si>
  <si>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</si>
  <si>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</si>
  <si>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</si>
  <si>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</si>
  <si>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</si>
  <si>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</si>
  <si>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</si>
  <si>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</si>
  <si>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</si>
  <si>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</si>
  <si>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</si>
  <si>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</si>
  <si>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</si>
  <si>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</si>
  <si>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</si>
  <si>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</si>
  <si>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</si>
  <si>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</si>
  <si>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</si>
  <si>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</si>
  <si>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</si>
  <si>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</si>
  <si>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</si>
  <si>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</si>
  <si>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</si>
  <si>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</si>
  <si>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</si>
  <si>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</si>
  <si>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</si>
  <si>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</si>
  <si>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</si>
  <si>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</si>
  <si>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</si>
  <si>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</si>
  <si>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</si>
  <si>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</si>
  <si>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</si>
  <si>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</si>
  <si>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</si>
  <si>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</si>
  <si>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</si>
  <si>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</si>
  <si>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</si>
  <si>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</si>
  <si>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</si>
  <si>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</si>
  <si>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</si>
  <si>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</si>
  <si>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</si>
  <si>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</si>
  <si>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</si>
  <si>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</si>
  <si>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</si>
  <si>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</si>
  <si>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</si>
  <si>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</si>
  <si>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</si>
  <si>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</si>
  <si>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</si>
  <si>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</si>
  <si>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</si>
  <si>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</si>
  <si>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</si>
  <si>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</si>
  <si>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</si>
  <si>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</si>
  <si>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</si>
  <si>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</si>
  <si>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</si>
  <si>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</si>
  <si>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</si>
  <si>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</si>
  <si>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</si>
  <si>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</si>
  <si>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</si>
  <si>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</si>
  <si>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</si>
  <si>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</si>
  <si>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</si>
  <si>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</si>
  <si>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</si>
  <si>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</si>
  <si>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</si>
  <si>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</si>
  <si>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</si>
  <si>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</si>
  <si>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</si>
  <si>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</si>
  <si>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</si>
  <si>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</si>
  <si>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</si>
  <si>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</si>
  <si>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</si>
  <si>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</si>
  <si>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</si>
  <si>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</si>
  <si>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</si>
  <si>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</si>
  <si>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</si>
  <si>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</si>
  <si>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</si>
  <si>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</si>
  <si>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</si>
  <si>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</si>
  <si>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</si>
  <si>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</si>
  <si>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</si>
  <si>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</si>
  <si>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</si>
  <si>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</si>
  <si>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</si>
  <si>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</si>
  <si>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</si>
  <si>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</si>
  <si>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</si>
  <si>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</si>
  <si>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</si>
  <si>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</si>
  <si>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</si>
  <si>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</si>
  <si>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</si>
  <si>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</si>
  <si>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</si>
  <si>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</si>
  <si>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</si>
  <si>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</si>
  <si>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</si>
  <si>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</si>
  <si>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</si>
  <si>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</si>
  <si>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</si>
  <si>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</si>
  <si>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</si>
  <si>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</si>
  <si>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</si>
  <si>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</si>
  <si>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</si>
  <si>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</si>
  <si>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</si>
  <si>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</si>
  <si>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</si>
  <si>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</si>
  <si>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</si>
  <si>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</si>
  <si>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</si>
  <si>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</si>
  <si>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</si>
  <si>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</si>
  <si>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</si>
  <si>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</si>
  <si>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</si>
  <si>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</si>
  <si>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</si>
  <si>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</si>
  <si>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</si>
  <si>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</si>
  <si>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</si>
  <si>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</si>
  <si>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</si>
  <si>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</si>
  <si>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</si>
  <si>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</si>
  <si>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</si>
  <si>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</si>
  <si>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</si>
  <si>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</si>
  <si>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</si>
  <si>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</si>
  <si>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</si>
  <si>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</si>
  <si>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</si>
  <si>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</si>
  <si>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</si>
  <si>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</si>
  <si>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</si>
  <si>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</si>
  <si>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</si>
  <si>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</si>
  <si>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</si>
  <si>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</si>
  <si>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</si>
  <si>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</si>
  <si>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</si>
  <si>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</si>
  <si>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</si>
  <si>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</si>
  <si>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</si>
  <si>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</si>
  <si>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</si>
  <si>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</si>
  <si>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</si>
  <si>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</si>
  <si>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</si>
  <si>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</si>
  <si>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</si>
  <si>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</si>
  <si>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</si>
  <si>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</si>
  <si>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</si>
  <si>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</si>
  <si>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</si>
  <si>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</si>
  <si>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</si>
  <si>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</si>
  <si>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</si>
  <si>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</si>
  <si>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</si>
  <si>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</si>
  <si>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</si>
  <si>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</si>
  <si>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</si>
  <si>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</si>
  <si>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</si>
  <si>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</si>
  <si>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</si>
  <si>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</si>
  <si>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</si>
  <si>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</si>
  <si>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</si>
  <si>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</si>
  <si>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</si>
  <si>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</si>
  <si>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</si>
  <si>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</si>
  <si>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</si>
  <si>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</si>
  <si>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</si>
  <si>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</si>
  <si>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</si>
  <si>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</si>
  <si>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</si>
  <si>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</si>
  <si>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</si>
  <si>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</si>
  <si>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</si>
  <si>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</si>
  <si>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</si>
  <si>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</si>
  <si>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</si>
  <si>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</si>
  <si>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</si>
  <si>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</si>
  <si>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</si>
  <si>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</si>
  <si>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</si>
  <si>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</si>
  <si>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</si>
  <si>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</si>
  <si>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</si>
  <si>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</si>
  <si>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</si>
  <si>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</si>
  <si>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</si>
  <si>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</si>
  <si>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</si>
  <si>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</si>
  <si>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</si>
  <si>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</si>
  <si>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</si>
  <si>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</si>
  <si>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</si>
  <si>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</si>
  <si>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</si>
  <si>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</si>
  <si>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</si>
  <si>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</si>
  <si>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</si>
  <si>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</si>
  <si>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</si>
  <si>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</si>
  <si>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</si>
  <si>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</si>
  <si>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</si>
  <si>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</si>
  <si>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</si>
  <si>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</si>
  <si>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</si>
  <si>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</si>
  <si>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</si>
  <si>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</si>
  <si>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</si>
  <si>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</si>
  <si>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</si>
  <si>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</si>
  <si>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</si>
  <si>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</si>
  <si>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</si>
  <si>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</si>
  <si>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</si>
  <si>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</si>
  <si>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</si>
  <si>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</si>
  <si>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</si>
  <si>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</si>
  <si>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</si>
  <si>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</si>
  <si>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</si>
  <si>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</si>
  <si>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</si>
  <si>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</si>
  <si>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</si>
  <si>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</si>
  <si>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</si>
  <si>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</si>
  <si>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</si>
  <si>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</si>
  <si>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</si>
  <si>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</si>
  <si>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</si>
  <si>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</si>
  <si>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</si>
  <si>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</si>
  <si>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</si>
  <si>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</si>
  <si>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</si>
  <si>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</si>
  <si>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</si>
  <si>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</si>
  <si>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</si>
  <si>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</si>
  <si>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</si>
  <si>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</si>
  <si>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</si>
  <si>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</si>
  <si>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</si>
  <si>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</si>
  <si>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</si>
  <si>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</si>
  <si>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</si>
  <si>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</si>
  <si>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</si>
  <si>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</si>
  <si>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</si>
  <si>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</si>
  <si>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</si>
  <si>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</si>
  <si>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</si>
  <si>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</si>
  <si>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</si>
  <si>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</si>
  <si>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</si>
  <si>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</si>
  <si>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</si>
  <si>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</si>
  <si>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</si>
  <si>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</si>
  <si>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</si>
  <si>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</si>
  <si>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</si>
  <si>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</si>
  <si>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</si>
  <si>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</si>
  <si>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</si>
  <si>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</si>
  <si>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</si>
  <si>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</si>
  <si>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</si>
  <si>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</si>
  <si>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</si>
  <si>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</si>
  <si>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</si>
  <si>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</si>
  <si>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</si>
  <si>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</si>
  <si>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</si>
  <si>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</si>
  <si>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</si>
  <si>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</si>
  <si>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</si>
  <si>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</si>
  <si>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</si>
  <si>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</si>
  <si>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</si>
  <si>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</si>
  <si>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</si>
  <si>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</si>
  <si>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</si>
  <si>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</si>
  <si>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</si>
  <si>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</si>
  <si>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</si>
  <si>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</si>
  <si>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</si>
  <si>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</si>
  <si>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</si>
  <si>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</si>
  <si>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</si>
  <si>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</si>
  <si>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</si>
  <si>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</si>
  <si>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</si>
  <si>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</si>
  <si>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</si>
  <si>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</si>
  <si>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</si>
  <si>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</si>
  <si>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</si>
  <si>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</si>
  <si>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</si>
  <si>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</si>
  <si>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</si>
  <si>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</si>
  <si>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</si>
  <si>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</si>
  <si>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</si>
  <si>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</si>
  <si>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</si>
  <si>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</si>
  <si>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</si>
  <si>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</si>
  <si>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</si>
  <si>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</si>
  <si>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</si>
  <si>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</si>
  <si>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</si>
  <si>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</si>
  <si>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</si>
  <si>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</si>
  <si>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</si>
  <si>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</si>
  <si>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</si>
  <si>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</si>
  <si>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</si>
  <si>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</si>
  <si>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</si>
  <si>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</si>
  <si>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</si>
  <si>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</si>
  <si>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</si>
  <si>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</si>
  <si>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</si>
  <si>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</si>
  <si>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</si>
  <si>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</si>
  <si>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</si>
  <si>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</si>
  <si>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</si>
  <si>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</si>
  <si>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</si>
  <si>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</si>
  <si>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</si>
  <si>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</si>
  <si>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</si>
  <si>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</si>
  <si>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</si>
  <si>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</si>
  <si>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</si>
  <si>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</si>
  <si>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</si>
  <si>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</si>
  <si>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</si>
  <si>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</si>
  <si>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</si>
  <si>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</si>
  <si>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</si>
  <si>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</si>
  <si>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</si>
  <si>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</si>
  <si>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</si>
  <si>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</si>
  <si>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</si>
  <si>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</si>
  <si>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</si>
  <si>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</si>
  <si>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</si>
  <si>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</si>
  <si>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</si>
  <si>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</si>
  <si>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</si>
  <si>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</si>
  <si>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</si>
  <si>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</si>
  <si>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</si>
  <si>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</si>
  <si>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</si>
  <si>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</si>
  <si>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</si>
  <si>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</si>
  <si>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</si>
  <si>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</si>
  <si>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</si>
  <si>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</si>
  <si>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</si>
  <si>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</si>
  <si>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</si>
  <si>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</si>
  <si>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</si>
  <si>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</si>
  <si>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</si>
  <si>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</si>
  <si>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</si>
  <si>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</si>
  <si>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</si>
  <si>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</si>
  <si>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</si>
  <si>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</si>
  <si>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</si>
  <si>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</si>
  <si>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</si>
  <si>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</si>
  <si>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</si>
  <si>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</si>
  <si>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</si>
  <si>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</si>
  <si>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</si>
  <si>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</si>
  <si>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</si>
  <si>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</si>
  <si>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</si>
  <si>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</si>
  <si>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</si>
  <si>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</si>
  <si>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</si>
  <si>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</si>
  <si>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</si>
  <si>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</si>
  <si>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</si>
  <si>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</si>
  <si>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</si>
  <si>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</si>
  <si>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</si>
  <si>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</si>
  <si>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</si>
  <si>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</si>
  <si>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</si>
  <si>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</si>
  <si>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</si>
  <si>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</si>
  <si>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</si>
  <si>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</si>
  <si>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</si>
  <si>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</si>
  <si>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</si>
  <si>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</si>
  <si>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</si>
  <si>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</si>
  <si>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</si>
  <si>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</si>
  <si>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</si>
  <si>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</si>
  <si>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</si>
  <si>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</si>
  <si>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</si>
  <si>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</si>
  <si>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</si>
  <si>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</si>
  <si>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</si>
  <si>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</si>
  <si>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</si>
  <si>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</si>
  <si>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</si>
  <si>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</si>
  <si>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</si>
  <si>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</si>
  <si>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</si>
  <si>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</si>
  <si>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</si>
  <si>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</si>
  <si>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</si>
  <si>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</si>
  <si>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</si>
  <si>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</si>
  <si>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</si>
  <si>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</si>
  <si>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</si>
  <si>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</si>
  <si>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</si>
  <si>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</si>
  <si>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</si>
  <si>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</si>
  <si>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</si>
  <si>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</si>
  <si>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</si>
  <si>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</si>
  <si>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</si>
  <si>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</si>
  <si>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</si>
  <si>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</si>
  <si>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</si>
  <si>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</si>
  <si>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</si>
  <si>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</si>
  <si>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</si>
  <si>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</si>
  <si>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</si>
  <si>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</si>
  <si>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</si>
  <si>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</si>
  <si>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</si>
  <si>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</si>
  <si>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</si>
  <si>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</si>
  <si>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</si>
  <si>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</si>
  <si>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</si>
  <si>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</si>
  <si>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</si>
  <si>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</si>
  <si>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</si>
  <si>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</si>
  <si>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</si>
  <si>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</si>
  <si>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</si>
  <si>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</si>
  <si>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</si>
  <si>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</si>
  <si>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</si>
  <si>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</si>
  <si>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</si>
  <si>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</si>
  <si>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</si>
  <si>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</si>
  <si>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</si>
  <si>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</si>
  <si>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</si>
  <si>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</si>
  <si>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</si>
  <si>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</si>
  <si>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</si>
  <si>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</si>
  <si>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</si>
  <si>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</si>
  <si>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</si>
  <si>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</si>
  <si>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</si>
  <si>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</si>
  <si>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</si>
  <si>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</si>
  <si>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</si>
  <si>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</si>
  <si>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</si>
  <si>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</si>
  <si>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</si>
  <si>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</si>
  <si>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</si>
  <si>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</si>
  <si>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</si>
  <si>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</si>
  <si>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</si>
  <si>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</si>
  <si>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</si>
  <si>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</si>
  <si>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</si>
  <si>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</si>
  <si>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</si>
  <si>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</si>
  <si>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</si>
  <si>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</si>
  <si>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</si>
  <si>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</si>
  <si>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</si>
  <si>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</si>
  <si>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</si>
  <si>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</si>
  <si>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</si>
  <si>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</si>
  <si>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</si>
  <si>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</si>
  <si>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</si>
  <si>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</si>
  <si>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</si>
  <si>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</si>
  <si>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</si>
  <si>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</si>
  <si>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</si>
  <si>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</si>
  <si>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</si>
  <si>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</si>
  <si>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</si>
  <si>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</si>
  <si>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</si>
  <si>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</si>
  <si>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</si>
  <si>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</si>
  <si>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</si>
  <si>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</si>
  <si>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</si>
  <si>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</si>
  <si>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</si>
  <si>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</si>
  <si>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</si>
  <si>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</si>
  <si>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</si>
  <si>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</si>
  <si>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</si>
  <si>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</si>
  <si>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</si>
  <si>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</si>
  <si>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</si>
  <si>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</si>
  <si>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</si>
  <si>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</si>
  <si>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</si>
  <si>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</si>
  <si>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</si>
  <si>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</si>
  <si>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</si>
  <si>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</si>
  <si>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</si>
  <si>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</si>
  <si>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</si>
  <si>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</si>
  <si>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</si>
  <si>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</si>
  <si>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</si>
  <si>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</si>
  <si>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</si>
  <si>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</si>
  <si>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</si>
  <si>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</si>
  <si>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</si>
  <si>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</si>
  <si>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</si>
  <si>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</si>
  <si>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</si>
  <si>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</si>
  <si>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</si>
  <si>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</si>
  <si>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</si>
  <si>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</si>
  <si>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</si>
  <si>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</si>
  <si>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</si>
  <si>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</si>
  <si>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</si>
  <si>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</si>
  <si>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</si>
  <si>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</si>
  <si>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</si>
  <si>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</si>
  <si>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</si>
  <si>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</si>
  <si>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</si>
  <si>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</si>
  <si>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</si>
  <si>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</si>
  <si>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</si>
  <si>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</si>
  <si>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</si>
  <si>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</si>
  <si>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</si>
  <si>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</si>
  <si>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</si>
  <si>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</si>
  <si>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</si>
  <si>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</si>
  <si>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</si>
  <si>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</si>
  <si>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</si>
  <si>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</si>
  <si>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</si>
  <si>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</si>
  <si>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</si>
  <si>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</si>
  <si>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</si>
  <si>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</si>
  <si>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</si>
  <si>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</si>
  <si>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</si>
  <si>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</si>
  <si>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</si>
  <si>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</si>
  <si>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</si>
  <si>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</si>
  <si>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</si>
  <si>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</si>
  <si>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</si>
  <si>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</si>
  <si>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</si>
  <si>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</si>
  <si>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</si>
  <si>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</si>
  <si>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</si>
  <si>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</si>
  <si>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</si>
  <si>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</si>
  <si>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</si>
  <si>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</si>
  <si>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</si>
  <si>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</si>
  <si>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</si>
  <si>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</si>
  <si>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</si>
  <si>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</si>
  <si>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</si>
  <si>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</si>
  <si>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</si>
  <si>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</si>
  <si>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</si>
  <si>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</si>
  <si>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</si>
  <si>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</si>
  <si>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</si>
  <si>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</si>
  <si>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</si>
  <si>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</si>
  <si>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</si>
  <si>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</si>
  <si>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</si>
  <si>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</si>
  <si>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</si>
  <si>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</si>
  <si>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</si>
  <si>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</si>
  <si>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</si>
  <si>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</si>
  <si>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</si>
  <si>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</si>
  <si>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</si>
  <si>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</si>
  <si>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</si>
  <si>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</si>
  <si>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</si>
  <si>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</si>
  <si>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</si>
  <si>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</si>
  <si>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</si>
  <si>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</si>
  <si>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</si>
  <si>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</si>
  <si>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</si>
  <si>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</si>
  <si>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</si>
  <si>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</si>
  <si>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</si>
  <si>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</si>
  <si>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</si>
  <si>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</si>
  <si>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</si>
  <si>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</si>
  <si>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</si>
  <si>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</si>
  <si>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</si>
  <si>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</si>
  <si>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</si>
  <si>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</si>
  <si>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</si>
  <si>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</si>
  <si>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</si>
  <si>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</si>
  <si>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</si>
  <si>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</si>
  <si>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</si>
  <si>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</si>
  <si>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</si>
  <si>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</si>
  <si>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</si>
  <si>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</si>
  <si>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</si>
  <si>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</si>
  <si>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</si>
  <si>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</si>
  <si>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</si>
  <si>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</si>
  <si>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</si>
  <si>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</si>
  <si>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</si>
  <si>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</si>
  <si>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</si>
  <si>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</si>
  <si>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</si>
  <si>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</si>
  <si>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</si>
  <si>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</si>
  <si>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</si>
  <si>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</si>
  <si>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</si>
  <si>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</si>
  <si>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</si>
  <si>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</si>
  <si>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</si>
  <si>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</si>
  <si>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</si>
  <si>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</si>
  <si>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</si>
  <si>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</si>
  <si>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</si>
  <si>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</si>
  <si>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</si>
  <si>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</si>
  <si>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</si>
  <si>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</si>
  <si>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</si>
  <si>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</si>
  <si>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</si>
  <si>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</si>
  <si>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</si>
  <si>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</si>
  <si>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</si>
  <si>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</si>
  <si>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</si>
  <si>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</si>
  <si>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</si>
  <si>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</si>
  <si>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</si>
  <si>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</si>
  <si>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</si>
  <si>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</si>
  <si>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</si>
  <si>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</si>
  <si>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</si>
  <si>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</si>
  <si>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</si>
  <si>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</si>
  <si>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</si>
  <si>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</si>
  <si>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</si>
  <si>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</si>
  <si>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</si>
  <si>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</si>
  <si>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</si>
  <si>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</si>
  <si>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</si>
  <si>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</si>
  <si>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</si>
  <si>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</si>
  <si>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</si>
  <si>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</si>
  <si>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</si>
  <si>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</si>
  <si>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</si>
  <si>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</si>
  <si>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</si>
  <si>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</si>
  <si>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</si>
  <si>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</si>
  <si>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</si>
  <si>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</si>
  <si>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</si>
  <si>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</si>
  <si>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</si>
  <si>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</si>
  <si>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</si>
  <si>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</si>
  <si>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</si>
  <si>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</si>
  <si>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</si>
  <si>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</si>
  <si>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</si>
  <si>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</si>
  <si>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</si>
  <si>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</si>
  <si>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</si>
  <si>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</si>
  <si>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</si>
  <si>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</si>
  <si>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</si>
  <si>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</si>
  <si>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</si>
  <si>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</si>
  <si>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</si>
  <si>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</si>
  <si>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</si>
  <si>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</si>
  <si>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</si>
  <si>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</si>
  <si>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</si>
  <si>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</si>
  <si>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</si>
  <si>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</si>
  <si>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</si>
  <si>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</si>
  <si>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</si>
  <si>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</si>
  <si>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</si>
  <si>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</si>
  <si>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</si>
  <si>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</si>
  <si>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</si>
  <si>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</si>
  <si>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</si>
  <si>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</si>
  <si>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</si>
  <si>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</si>
  <si>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</si>
  <si>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</si>
  <si>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</si>
  <si>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</si>
  <si>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</si>
  <si>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</si>
  <si>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</si>
  <si>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</si>
  <si>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</si>
  <si>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</si>
  <si>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</si>
  <si>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</si>
  <si>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</si>
  <si>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</si>
  <si>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</si>
  <si>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</si>
  <si>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</si>
  <si>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</si>
  <si>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</si>
  <si>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</si>
  <si>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</si>
  <si>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</si>
  <si>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</si>
  <si>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</si>
  <si>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</si>
  <si>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</si>
  <si>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</si>
  <si>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</si>
  <si>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</si>
  <si>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</si>
  <si>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</si>
  <si>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</si>
  <si>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</si>
  <si>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</si>
  <si>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</si>
  <si>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</si>
  <si>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</si>
  <si>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</si>
  <si>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</si>
  <si>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</si>
  <si>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</si>
  <si>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</si>
  <si>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</si>
  <si>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</si>
  <si>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</si>
  <si>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</si>
  <si>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</si>
  <si>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</si>
  <si>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</si>
  <si>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</si>
  <si>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</si>
  <si>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</si>
  <si>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</si>
  <si>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</si>
  <si>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</si>
  <si>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</si>
  <si>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</si>
  <si>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</si>
  <si>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</si>
  <si>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</si>
  <si>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</si>
  <si>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</si>
  <si>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</si>
  <si>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</si>
  <si>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</si>
  <si>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</si>
  <si>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</si>
  <si>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</si>
  <si>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</si>
  <si>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</si>
  <si>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</si>
  <si>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</si>
  <si>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</si>
  <si>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</si>
  <si>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</si>
  <si>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</si>
  <si>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</si>
  <si>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</si>
  <si>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</si>
  <si>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</si>
  <si>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</si>
  <si>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</si>
  <si>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</si>
  <si>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</si>
  <si>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</si>
  <si>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</si>
  <si>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</si>
  <si>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</si>
  <si>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</si>
  <si>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</si>
  <si>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</si>
  <si>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</si>
  <si>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</si>
  <si>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</si>
  <si>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</si>
  <si>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</si>
  <si>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</si>
  <si>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</si>
  <si>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</si>
  <si>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</si>
  <si>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</si>
  <si>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</si>
  <si>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</si>
  <si>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</si>
  <si>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</si>
  <si>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</si>
  <si>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</si>
  <si>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</si>
  <si>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</si>
  <si>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</si>
  <si>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</si>
  <si>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</si>
  <si>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</si>
  <si>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</si>
  <si>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</si>
  <si>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</si>
  <si>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</si>
  <si>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</si>
  <si>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</si>
  <si>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</si>
  <si>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</si>
  <si>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</si>
  <si>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</si>
  <si>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</si>
  <si>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</si>
  <si>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</si>
  <si>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</si>
  <si>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</si>
  <si>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</si>
  <si>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</si>
  <si>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</si>
  <si>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</si>
  <si>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</si>
  <si>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</si>
  <si>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</si>
  <si>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</si>
  <si>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</si>
  <si>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</si>
  <si>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</si>
  <si>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</si>
  <si>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</si>
  <si>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</si>
  <si>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</si>
  <si>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</si>
  <si>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</si>
  <si>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</si>
  <si>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</si>
  <si>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</si>
  <si>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</si>
  <si>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</si>
  <si>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</si>
  <si>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</si>
  <si>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</si>
  <si>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</si>
  <si>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</si>
  <si>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</si>
  <si>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</si>
  <si>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</si>
  <si>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</si>
  <si>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</si>
  <si>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</si>
  <si>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</si>
  <si>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</si>
  <si>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</si>
  <si>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</si>
  <si>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</si>
  <si>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</si>
  <si>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</si>
  <si>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</si>
  <si>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</si>
  <si>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</si>
  <si>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</si>
  <si>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</si>
  <si>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</si>
  <si>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</si>
  <si>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</si>
  <si>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</si>
  <si>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</si>
  <si>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</si>
  <si>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</si>
  <si>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</si>
  <si>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</si>
  <si>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</si>
  <si>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</si>
  <si>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</si>
  <si>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</si>
  <si>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</si>
  <si>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</si>
  <si>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</si>
  <si>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</si>
  <si>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</si>
  <si>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</si>
  <si>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</si>
  <si>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</si>
  <si>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</si>
  <si>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</si>
  <si>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</si>
  <si>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</si>
  <si>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</si>
  <si>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</si>
  <si>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</si>
  <si>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</si>
  <si>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</si>
  <si>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</si>
  <si>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</si>
  <si>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</si>
  <si>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</si>
  <si>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</si>
  <si>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</si>
  <si>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</si>
  <si>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</si>
  <si>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</si>
  <si>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</si>
  <si>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</si>
  <si>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</si>
  <si>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</si>
  <si>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</si>
  <si>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</si>
  <si>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</si>
  <si>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</si>
  <si>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</si>
  <si>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</si>
  <si>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</si>
  <si>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</si>
  <si>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</si>
  <si>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</si>
  <si>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</si>
  <si>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</si>
  <si>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</si>
  <si>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</si>
  <si>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</si>
  <si>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</si>
  <si>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</si>
  <si>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</si>
  <si>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</si>
  <si>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</si>
  <si>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</si>
  <si>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</si>
  <si>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</si>
  <si>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</si>
  <si>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</si>
  <si>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</si>
  <si>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</si>
  <si>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</si>
  <si>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</si>
  <si>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</si>
  <si>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</si>
  <si>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</si>
  <si>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</si>
  <si>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</si>
  <si>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</si>
  <si>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</si>
  <si>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</si>
  <si>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</si>
  <si>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</si>
  <si>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</si>
  <si>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</si>
  <si>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</si>
  <si>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</si>
  <si>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</si>
  <si>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</si>
  <si>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</si>
  <si>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</si>
  <si>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</si>
  <si>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</si>
  <si>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</si>
  <si>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</si>
  <si>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</si>
  <si>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</si>
  <si>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</si>
  <si>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</si>
  <si>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</si>
  <si>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</si>
  <si>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</si>
  <si>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</si>
  <si>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</si>
  <si>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</si>
  <si>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</si>
  <si>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</si>
  <si>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</si>
  <si>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</si>
  <si>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</si>
  <si>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</si>
  <si>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</si>
  <si>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</si>
  <si>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</si>
  <si>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</si>
  <si>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</si>
  <si>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</si>
  <si>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</si>
  <si>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</si>
  <si>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</si>
  <si>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</si>
  <si>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</si>
  <si>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</si>
  <si>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</si>
  <si>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</si>
  <si>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</si>
  <si>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</si>
  <si>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</si>
  <si>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</si>
  <si>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</si>
  <si>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</si>
  <si>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</si>
  <si>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</si>
  <si>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</si>
  <si>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</si>
  <si>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</si>
  <si>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</si>
  <si>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</si>
  <si>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</si>
  <si>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</si>
  <si>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</si>
  <si>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</si>
  <si>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</si>
  <si>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</si>
  <si>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</si>
  <si>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</si>
  <si>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</si>
  <si>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</si>
  <si>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</si>
  <si>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</si>
  <si>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</si>
  <si>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</si>
  <si>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</si>
  <si>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</si>
  <si>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</si>
  <si>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</si>
  <si>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</si>
  <si>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</si>
  <si>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</si>
  <si>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</si>
  <si>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</si>
  <si>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</si>
  <si>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</si>
  <si>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</si>
  <si>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</si>
  <si>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</si>
  <si>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</si>
  <si>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</si>
  <si>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</si>
  <si>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</si>
  <si>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</si>
  <si>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</si>
  <si>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</si>
  <si>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</si>
  <si>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</si>
  <si>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</si>
  <si>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</si>
  <si>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</si>
  <si>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</si>
  <si>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</si>
  <si>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</si>
  <si>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</si>
  <si>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</si>
  <si>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</si>
  <si>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</si>
  <si>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</si>
  <si>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</si>
  <si>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</si>
  <si>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</si>
  <si>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</si>
  <si>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</si>
  <si>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</si>
  <si>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</si>
  <si>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</si>
  <si>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</si>
  <si>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</si>
  <si>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</si>
  <si>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</si>
  <si>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</si>
  <si>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</si>
  <si>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</si>
  <si>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</si>
  <si>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</si>
  <si>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</si>
  <si>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</si>
  <si>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</si>
  <si>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</si>
  <si>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</si>
  <si>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</si>
  <si>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</si>
  <si>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</si>
  <si>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</si>
  <si>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</si>
  <si>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</si>
  <si>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</si>
  <si>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</si>
  <si>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</si>
  <si>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</si>
  <si>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</si>
  <si>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</si>
  <si>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</si>
  <si>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</si>
  <si>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</si>
  <si>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</si>
  <si>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</si>
  <si>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</si>
  <si>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</si>
  <si>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</si>
  <si>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</si>
  <si>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</si>
  <si>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</si>
  <si>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</si>
  <si>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</si>
  <si>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</si>
  <si>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</si>
  <si>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</si>
  <si>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</si>
  <si>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</si>
  <si>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</si>
  <si>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</si>
  <si>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</si>
  <si>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</si>
  <si>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</si>
  <si>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</si>
  <si>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</si>
  <si>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</si>
  <si>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</si>
  <si>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</si>
  <si>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</si>
  <si>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</si>
  <si>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</si>
  <si>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</si>
  <si>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</si>
  <si>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</si>
  <si>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</si>
  <si>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</si>
  <si>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</si>
  <si>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</si>
  <si>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</si>
  <si>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</si>
  <si>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</si>
  <si>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</si>
  <si>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</si>
  <si>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</si>
  <si>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</si>
  <si>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</si>
  <si>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</si>
  <si>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</si>
  <si>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</si>
  <si>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</si>
  <si>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</si>
  <si>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</si>
  <si>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</si>
  <si>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</si>
  <si>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</si>
  <si>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</si>
  <si>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</si>
  <si>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</si>
  <si>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</si>
  <si>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</si>
  <si>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</si>
  <si>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</si>
  <si>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</si>
  <si>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</si>
  <si>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</si>
  <si>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</si>
  <si>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</si>
  <si>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</si>
  <si>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</si>
  <si>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</si>
  <si>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</si>
  <si>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</si>
  <si>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</si>
  <si>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</si>
  <si>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</si>
  <si>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</si>
  <si>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</si>
  <si>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</si>
  <si>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</si>
  <si>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</si>
  <si>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</si>
  <si>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</si>
  <si>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</si>
  <si>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</si>
  <si>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</si>
  <si>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</si>
  <si>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</si>
  <si>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</si>
  <si>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</si>
  <si>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</si>
  <si>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</si>
  <si>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</si>
  <si>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</si>
  <si>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</si>
  <si>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</si>
  <si>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</si>
  <si>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</si>
  <si>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</si>
  <si>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</si>
  <si>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</si>
  <si>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</si>
  <si>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</si>
  <si>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</si>
  <si>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</si>
  <si>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</si>
  <si>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</si>
  <si>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</si>
  <si>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</si>
  <si>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</si>
  <si>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</si>
  <si>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</si>
  <si>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</si>
  <si>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</si>
  <si>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</si>
  <si>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</si>
  <si>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</si>
  <si>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</si>
  <si>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</si>
  <si>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</si>
  <si>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</si>
  <si>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</si>
  <si>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</si>
  <si>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</si>
  <si>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</si>
  <si>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</si>
  <si>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</si>
  <si>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</si>
  <si>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</si>
  <si>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</si>
  <si>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</si>
  <si>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</si>
  <si>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</si>
  <si>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</si>
  <si>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</si>
  <si>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</si>
  <si>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</si>
  <si>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</si>
  <si>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</si>
  <si>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</si>
  <si>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</si>
  <si>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</si>
  <si>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</si>
  <si>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</si>
  <si>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</si>
  <si>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</si>
  <si>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</si>
  <si>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</si>
  <si>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</si>
  <si>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</si>
  <si>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</si>
  <si>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</si>
  <si>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</si>
  <si>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</si>
  <si>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</si>
  <si>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</si>
  <si>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</si>
  <si>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</si>
  <si>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</si>
  <si>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</si>
  <si>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</si>
  <si>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</si>
  <si>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</si>
  <si>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</si>
  <si>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</si>
  <si>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</si>
  <si>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</si>
  <si>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</si>
  <si>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</si>
  <si>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</si>
  <si>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</si>
  <si>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</si>
  <si>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</si>
  <si>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</si>
  <si>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</si>
  <si>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</si>
  <si>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</si>
  <si>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</si>
  <si>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</si>
  <si>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</si>
  <si>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</si>
  <si>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</si>
  <si>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</si>
  <si>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</si>
  <si>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</si>
  <si>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</si>
  <si>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</si>
  <si>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</si>
  <si>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</si>
  <si>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</si>
  <si>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</si>
  <si>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</si>
  <si>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</si>
  <si>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</si>
  <si>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</si>
  <si>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</si>
  <si>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</si>
  <si>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</si>
  <si>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</si>
  <si>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</si>
  <si>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</si>
  <si>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</si>
  <si>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</si>
  <si>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</si>
  <si>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</si>
  <si>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</si>
  <si>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</si>
  <si>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</si>
  <si>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</si>
  <si>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</si>
  <si>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</si>
  <si>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</si>
  <si>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</si>
  <si>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</si>
  <si>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</si>
  <si>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</si>
  <si>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</si>
  <si>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</si>
  <si>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</si>
  <si>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</si>
  <si>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</si>
  <si>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</si>
  <si>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</si>
  <si>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</si>
  <si>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</si>
  <si>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</si>
  <si>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</si>
  <si>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</si>
  <si>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</si>
  <si>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</si>
  <si>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</si>
  <si>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</si>
  <si>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</si>
  <si>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</si>
  <si>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</si>
  <si>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</si>
  <si>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</si>
  <si>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</si>
  <si>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</si>
  <si>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</si>
  <si>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</si>
  <si>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</si>
  <si>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</si>
  <si>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</si>
  <si>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</si>
  <si>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</si>
  <si>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</si>
  <si>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</si>
  <si>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</si>
  <si>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</si>
  <si>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</si>
  <si>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</si>
  <si>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</si>
  <si>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</si>
  <si>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</si>
  <si>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</si>
  <si>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</si>
  <si>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</si>
  <si>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</si>
  <si>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</si>
  <si>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</si>
  <si>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</si>
  <si>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</si>
  <si>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</si>
  <si>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</si>
  <si>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</si>
  <si>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</si>
  <si>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</si>
  <si>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</si>
  <si>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</si>
  <si>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</si>
  <si>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</si>
  <si>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</si>
  <si>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</si>
  <si>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</si>
  <si>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</si>
  <si>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</si>
  <si>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</si>
  <si>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</si>
  <si>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</si>
  <si>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</si>
  <si>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</si>
  <si>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</si>
  <si>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</si>
  <si>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</si>
  <si>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</si>
  <si>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</si>
  <si>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</si>
  <si>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</si>
  <si>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</si>
  <si>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</si>
  <si>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</si>
  <si>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</si>
  <si>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</si>
  <si>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</si>
  <si>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</si>
  <si>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</si>
  <si>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</si>
  <si>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</si>
  <si>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</si>
  <si>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</si>
  <si>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</si>
  <si>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</si>
  <si>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</si>
  <si>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</si>
  <si>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</si>
  <si>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</si>
  <si>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</si>
  <si>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</si>
  <si>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</si>
  <si>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</si>
  <si>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</si>
  <si>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</si>
  <si>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</si>
  <si>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</si>
  <si>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</si>
  <si>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</si>
  <si>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</si>
  <si>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</si>
  <si>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</si>
  <si>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</si>
  <si>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</si>
  <si>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</si>
  <si>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</si>
  <si>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</si>
  <si>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</si>
  <si>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</si>
  <si>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</si>
  <si>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</si>
  <si>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</si>
  <si>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</si>
  <si>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</si>
  <si>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</si>
  <si>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</si>
  <si>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</si>
  <si>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</si>
  <si>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</si>
  <si>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</si>
  <si>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</si>
  <si>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</si>
  <si>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</si>
  <si>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</si>
  <si>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</si>
  <si>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</si>
  <si>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</si>
  <si>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</si>
  <si>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</si>
  <si>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</si>
  <si>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</si>
  <si>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</si>
  <si>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</si>
  <si>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</si>
  <si>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</si>
  <si>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</si>
  <si>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</si>
  <si>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</si>
  <si>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</si>
  <si>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</si>
  <si>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</si>
  <si>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</si>
  <si>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</si>
  <si>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</si>
  <si>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</si>
  <si>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</si>
  <si>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</si>
  <si>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</si>
  <si>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</si>
  <si>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</si>
  <si>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</si>
  <si>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</si>
  <si>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</si>
  <si>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</si>
  <si>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</si>
  <si>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</si>
  <si>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</si>
  <si>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</si>
  <si>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</si>
  <si>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</si>
  <si>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</si>
  <si>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</si>
  <si>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</si>
  <si>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</si>
  <si>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</si>
  <si>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</si>
  <si>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</si>
  <si>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</si>
  <si>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</si>
  <si>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</si>
  <si>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</si>
  <si>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</si>
  <si>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</si>
  <si>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</si>
  <si>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</si>
  <si>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</si>
  <si>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</si>
  <si>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</si>
  <si>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</si>
  <si>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</si>
  <si>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</si>
  <si>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</si>
  <si>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</si>
  <si>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</si>
  <si>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</si>
  <si>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</si>
  <si>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</si>
  <si>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</si>
  <si>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</si>
  <si>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</si>
  <si>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</si>
  <si>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</si>
  <si>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</si>
  <si>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</si>
  <si>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</si>
  <si>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</si>
  <si>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</si>
  <si>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</si>
  <si>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</si>
  <si>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</si>
  <si>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</si>
  <si>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</si>
  <si>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</si>
  <si>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</si>
  <si>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</si>
  <si>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</si>
  <si>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</si>
  <si>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</si>
  <si>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</si>
  <si>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</si>
  <si>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</si>
  <si>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</si>
  <si>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</si>
  <si>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</si>
  <si>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</si>
  <si>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</si>
  <si>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</si>
  <si>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</si>
  <si>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</si>
  <si>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</si>
  <si>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</si>
  <si>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</si>
  <si>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</si>
  <si>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</si>
  <si>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</si>
  <si>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</si>
  <si>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</si>
  <si>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</si>
  <si>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</si>
  <si>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</si>
  <si>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</si>
  <si>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</si>
  <si>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</si>
  <si>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</si>
  <si>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</si>
  <si>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</si>
  <si>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</si>
  <si>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</si>
  <si>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</si>
  <si>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</si>
  <si>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</si>
  <si>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</si>
  <si>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</si>
  <si>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</si>
  <si>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</si>
  <si>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</si>
  <si>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</si>
  <si>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</si>
  <si>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</si>
  <si>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</si>
  <si>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</si>
  <si>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</si>
  <si>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</si>
  <si>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</si>
  <si>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</si>
  <si>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</si>
  <si>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</si>
  <si>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</si>
  <si>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</si>
  <si>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</si>
  <si>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</si>
  <si>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</si>
  <si>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</si>
  <si>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</si>
  <si>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</si>
  <si>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</si>
  <si>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</si>
  <si>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</si>
  <si>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</si>
  <si>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</si>
  <si>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</si>
  <si>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</si>
  <si>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</si>
  <si>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</si>
  <si>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</si>
  <si>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</si>
  <si>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</si>
  <si>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</si>
  <si>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</si>
  <si>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</si>
  <si>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</si>
  <si>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</si>
  <si>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</si>
  <si>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</si>
  <si>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</si>
  <si>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</si>
  <si>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</si>
  <si>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</si>
  <si>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</si>
  <si>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</si>
  <si>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</si>
  <si>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</si>
  <si>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</si>
  <si>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</si>
  <si>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</si>
  <si>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</si>
  <si>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</si>
  <si>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</si>
  <si>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</si>
  <si>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</si>
  <si>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</si>
  <si>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</si>
  <si>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</si>
  <si>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</si>
  <si>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</si>
  <si>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</si>
  <si>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</si>
  <si>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</si>
  <si>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</si>
  <si>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</si>
  <si>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</si>
  <si>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</si>
  <si>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</si>
  <si>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</si>
  <si>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</si>
  <si>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</si>
  <si>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</si>
  <si>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</si>
  <si>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</si>
  <si>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</si>
  <si>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</si>
  <si>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</si>
  <si>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</si>
  <si>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</si>
  <si>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</si>
  <si>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</si>
  <si>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</si>
  <si>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</si>
  <si>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</si>
  <si>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</si>
  <si>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</si>
  <si>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</si>
  <si>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</si>
  <si>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</si>
  <si>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</si>
  <si>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</si>
  <si>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</si>
  <si>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</si>
  <si>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</si>
  <si>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</si>
  <si>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</si>
  <si>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</si>
  <si>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</si>
  <si>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</si>
  <si>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</si>
  <si>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</si>
  <si>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</si>
  <si>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</si>
  <si>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</si>
  <si>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</si>
  <si>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</si>
  <si>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</si>
  <si>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</si>
  <si>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</si>
  <si>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</si>
  <si>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</si>
  <si>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</si>
  <si>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</si>
  <si>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</si>
  <si>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</si>
  <si>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</si>
  <si>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</si>
  <si>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</si>
  <si>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</si>
  <si>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</si>
  <si>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</si>
  <si>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</si>
  <si>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</si>
  <si>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</si>
  <si>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</si>
  <si>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</si>
  <si>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</si>
  <si>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</si>
  <si>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</si>
  <si>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</si>
  <si>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</si>
  <si>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</si>
  <si>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</si>
  <si>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</si>
  <si>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</si>
  <si>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</si>
  <si>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</si>
  <si>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</si>
  <si>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</si>
  <si>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</si>
  <si>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</si>
  <si>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</si>
  <si>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</si>
  <si>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</si>
  <si>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</si>
  <si>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</si>
  <si>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</si>
  <si>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</si>
  <si>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</si>
  <si>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</si>
  <si>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</si>
  <si>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</si>
  <si>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</si>
  <si>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</si>
  <si>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</si>
  <si>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</si>
  <si>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</si>
  <si>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</si>
  <si>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</si>
  <si>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</si>
  <si>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</si>
  <si>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</si>
  <si>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</si>
  <si>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</si>
  <si>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</si>
  <si>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</si>
  <si>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</si>
  <si>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</si>
  <si>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</si>
  <si>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</si>
  <si>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</si>
  <si>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</si>
  <si>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</si>
  <si>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</si>
  <si>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</si>
  <si>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</si>
  <si>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</si>
  <si>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</si>
  <si>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</si>
  <si>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</si>
  <si>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</si>
  <si>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</si>
  <si>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</si>
  <si>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</si>
  <si>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</si>
  <si>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</si>
  <si>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</si>
  <si>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</si>
  <si>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</si>
  <si>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</si>
  <si>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</si>
  <si>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</si>
  <si>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</si>
  <si>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</si>
  <si>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</si>
  <si>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</si>
  <si>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</si>
  <si>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</si>
  <si>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</si>
  <si>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</si>
  <si>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</si>
  <si>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</si>
  <si>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</si>
  <si>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</si>
  <si>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</si>
  <si>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</si>
  <si>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</si>
  <si>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</si>
  <si>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</si>
  <si>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</si>
  <si>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</si>
  <si>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</si>
  <si>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</si>
  <si>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</si>
  <si>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</si>
  <si>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</si>
  <si>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</si>
  <si>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</si>
  <si>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</si>
  <si>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</si>
  <si>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</si>
  <si>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</si>
  <si>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</si>
  <si>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</si>
  <si>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</si>
  <si>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</si>
  <si>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</si>
  <si>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</si>
  <si>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</si>
  <si>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</si>
  <si>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</si>
  <si>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</si>
  <si>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</si>
  <si>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</si>
  <si>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</si>
  <si>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</si>
  <si>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</si>
  <si>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</si>
  <si>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</si>
  <si>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</si>
  <si>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</si>
  <si>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</si>
  <si>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</si>
  <si>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</si>
  <si>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</si>
  <si>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</si>
  <si>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</si>
  <si>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</si>
  <si>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</si>
  <si>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</si>
  <si>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</si>
  <si>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</si>
  <si>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</si>
  <si>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</si>
  <si>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</si>
  <si>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</si>
  <si>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</si>
  <si>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</si>
  <si>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</si>
  <si>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</si>
  <si>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</si>
  <si>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</si>
  <si>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</si>
  <si>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</si>
  <si>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</si>
  <si>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</si>
  <si>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</si>
  <si>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</si>
  <si>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</si>
  <si>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</si>
  <si>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</si>
  <si>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</si>
  <si>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</si>
  <si>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</si>
  <si>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</si>
  <si>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</si>
  <si>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</si>
  <si>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</si>
  <si>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</si>
  <si>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</si>
  <si>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</si>
  <si>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</si>
  <si>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</si>
  <si>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</si>
  <si>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</si>
  <si>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</si>
  <si>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</si>
  <si>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</si>
  <si>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</si>
  <si>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</si>
  <si>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</si>
  <si>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</si>
  <si>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</si>
  <si>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</si>
  <si>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</si>
  <si>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</si>
  <si>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</si>
  <si>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</si>
  <si>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</si>
  <si>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</si>
  <si>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</si>
  <si>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</si>
  <si>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</si>
  <si>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</si>
  <si>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</si>
  <si>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</si>
  <si>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</si>
  <si>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</si>
  <si>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</si>
  <si>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</si>
  <si>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</si>
  <si>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</si>
  <si>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</si>
  <si>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</si>
  <si>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</si>
  <si>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</si>
  <si>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</si>
  <si>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</si>
  <si>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</si>
  <si>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</si>
  <si>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</si>
  <si>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</si>
  <si>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</si>
  <si>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</si>
  <si>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</si>
  <si>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</si>
  <si>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</si>
  <si>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</si>
  <si>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</si>
  <si>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</si>
  <si>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</si>
  <si>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</si>
  <si>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</si>
  <si>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</si>
  <si>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</si>
  <si>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</si>
  <si>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</si>
  <si>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</si>
  <si>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</si>
  <si>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</si>
  <si>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</si>
  <si>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</si>
  <si>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</si>
  <si>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</si>
  <si>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</si>
  <si>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</si>
  <si>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</si>
  <si>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</si>
  <si>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</si>
  <si>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</si>
  <si>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</si>
  <si>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</si>
  <si>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</si>
  <si>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</si>
  <si>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</si>
  <si>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</si>
  <si>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</si>
  <si>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</si>
  <si>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</si>
  <si>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</si>
  <si>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</si>
  <si>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</si>
  <si>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</si>
  <si>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</si>
  <si>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</si>
  <si>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</si>
  <si>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</si>
  <si>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</si>
  <si>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</si>
  <si>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</si>
  <si>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</si>
  <si>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</si>
  <si>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</si>
  <si>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</si>
  <si>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</si>
  <si>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</si>
  <si>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</si>
  <si>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</si>
  <si>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</si>
  <si>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</si>
  <si>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</si>
  <si>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</si>
  <si>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</si>
  <si>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</si>
  <si>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</si>
  <si>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</si>
  <si>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</si>
  <si>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</si>
  <si>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</si>
  <si>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</si>
  <si>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</si>
  <si>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</si>
  <si>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</si>
  <si>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</si>
  <si>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</si>
  <si>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</si>
  <si>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</si>
  <si>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</si>
  <si>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</si>
  <si>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</si>
  <si>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</si>
  <si>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</si>
  <si>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</si>
  <si>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</si>
  <si>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</si>
  <si>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</si>
  <si>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</si>
  <si>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</si>
  <si>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</si>
  <si>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</si>
  <si>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</si>
  <si>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</si>
  <si>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</si>
  <si>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</si>
  <si>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</si>
  <si>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</si>
  <si>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</si>
  <si>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</si>
  <si>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</si>
  <si>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</si>
  <si>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</si>
  <si>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</si>
  <si>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</si>
  <si>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</si>
  <si>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</si>
  <si>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</si>
  <si>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</si>
  <si>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</si>
  <si>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</si>
  <si>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</si>
  <si>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</si>
  <si>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</si>
  <si>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</si>
  <si>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</si>
  <si>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</si>
  <si>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</si>
  <si>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</si>
  <si>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</si>
  <si>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</si>
  <si>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</si>
  <si>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</si>
  <si>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</si>
  <si>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</si>
  <si>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</si>
  <si>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</si>
  <si>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</si>
  <si>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</si>
  <si>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</si>
  <si>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</si>
  <si>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</si>
  <si>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</si>
  <si>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</si>
  <si>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</si>
  <si>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</si>
  <si>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</si>
  <si>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</si>
  <si>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</si>
  <si>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</si>
  <si>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</si>
  <si>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</si>
  <si>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</si>
  <si>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</si>
  <si>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</si>
  <si>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</si>
  <si>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</si>
  <si>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</si>
  <si>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</si>
  <si>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</si>
  <si>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</si>
  <si>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</si>
  <si>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</si>
  <si>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</si>
  <si>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</si>
  <si>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</si>
  <si>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</si>
  <si>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</si>
  <si>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</si>
  <si>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</si>
  <si>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</si>
  <si>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</si>
  <si>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</si>
  <si>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</si>
  <si>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</si>
  <si>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</si>
  <si>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</si>
  <si>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</si>
  <si>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</si>
  <si>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</si>
  <si>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</si>
  <si>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</si>
  <si>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</si>
  <si>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</si>
  <si>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</si>
  <si>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</si>
  <si>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</si>
  <si>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</si>
  <si>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</si>
  <si>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</si>
  <si>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</si>
  <si>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</si>
  <si>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</si>
  <si>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</si>
  <si>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</si>
  <si>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</si>
  <si>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</si>
  <si>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</si>
  <si>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</si>
  <si>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</si>
  <si>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</si>
  <si>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</si>
  <si>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</si>
  <si>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</si>
  <si>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</si>
  <si>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</si>
  <si>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</si>
  <si>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</si>
  <si>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</si>
  <si>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</si>
  <si>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</si>
  <si>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</si>
  <si>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</si>
  <si>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</si>
  <si>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</si>
  <si>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</si>
  <si>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</si>
  <si>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</si>
  <si>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</si>
  <si>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</si>
  <si>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</si>
  <si>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</si>
  <si>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</si>
  <si>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</si>
  <si>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</si>
  <si>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</si>
  <si>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</si>
  <si>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</si>
  <si>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</si>
  <si>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</si>
  <si>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</si>
  <si>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</si>
  <si>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</si>
  <si>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</si>
  <si>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</si>
  <si>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</si>
  <si>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</si>
  <si>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</si>
  <si>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</si>
  <si>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</si>
  <si>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</si>
  <si>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</si>
  <si>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</si>
  <si>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</si>
  <si>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</si>
  <si>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</si>
  <si>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</si>
  <si>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</si>
  <si>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</si>
  <si>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</si>
  <si>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</si>
  <si>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</si>
  <si>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</si>
  <si>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</si>
  <si>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</si>
  <si>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</si>
  <si>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</si>
  <si>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</si>
  <si>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</si>
  <si>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</si>
  <si>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</si>
  <si>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</si>
  <si>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</si>
  <si>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</si>
  <si>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</si>
  <si>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</si>
  <si>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</si>
  <si>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</si>
  <si>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</si>
  <si>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</si>
  <si>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</si>
  <si>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</si>
  <si>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</si>
  <si>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</si>
  <si>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</si>
  <si>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</si>
  <si>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</si>
  <si>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</si>
  <si>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</si>
  <si>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</si>
  <si>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</si>
  <si>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</si>
  <si>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</si>
  <si>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</si>
  <si>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</si>
  <si>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</si>
  <si>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</si>
  <si>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</si>
  <si>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</si>
  <si>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</si>
  <si>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</si>
  <si>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</si>
  <si>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</si>
  <si>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</si>
  <si>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</si>
  <si>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</si>
  <si>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</si>
  <si>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</si>
  <si>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</si>
  <si>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</si>
  <si>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</si>
  <si>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</si>
  <si>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</si>
  <si>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</si>
  <si>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</si>
  <si>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</si>
  <si>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</si>
  <si>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</si>
  <si>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</si>
  <si>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</si>
  <si>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</si>
  <si>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</si>
  <si>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</si>
  <si>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</si>
  <si>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</si>
  <si>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</si>
  <si>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</si>
  <si>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</si>
  <si>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</si>
  <si>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</si>
  <si>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</si>
  <si>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</si>
  <si>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</si>
  <si>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</si>
  <si>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</si>
  <si>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</si>
  <si>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</si>
  <si>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</si>
  <si>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</si>
  <si>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</si>
  <si>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</si>
  <si>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</si>
  <si>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</si>
  <si>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</si>
  <si>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</si>
  <si>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</si>
  <si>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</si>
  <si>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</si>
  <si>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</si>
  <si>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</si>
  <si>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</si>
  <si>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</si>
  <si>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</si>
  <si>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</si>
  <si>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</si>
  <si>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</si>
  <si>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</si>
  <si>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</si>
  <si>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</si>
  <si>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</si>
  <si>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</si>
  <si>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</si>
  <si>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</si>
  <si>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</si>
  <si>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</si>
  <si>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</si>
  <si>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</si>
  <si>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</si>
  <si>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</si>
  <si>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</si>
  <si>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</si>
  <si>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</si>
  <si>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</si>
  <si>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</si>
  <si>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</si>
  <si>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</si>
  <si>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</si>
  <si>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</si>
  <si>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</si>
  <si>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</si>
  <si>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</si>
  <si>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</si>
  <si>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</si>
  <si>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</si>
  <si>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</si>
  <si>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</si>
  <si>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</si>
  <si>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</si>
  <si>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</si>
  <si>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</si>
  <si>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</si>
  <si>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</si>
  <si>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</si>
  <si>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</si>
  <si>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</si>
  <si>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</si>
  <si>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</si>
  <si>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</si>
  <si>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</si>
  <si>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</si>
  <si>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</si>
  <si>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</si>
  <si>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</si>
  <si>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</si>
  <si>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</si>
  <si>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</si>
  <si>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</si>
  <si>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</si>
  <si>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</si>
  <si>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</si>
  <si>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</si>
  <si>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</si>
  <si>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</si>
  <si>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</si>
  <si>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</si>
  <si>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</si>
  <si>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</si>
  <si>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</si>
  <si>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</si>
  <si>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</si>
  <si>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</si>
  <si>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</si>
  <si>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</si>
  <si>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</si>
  <si>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</si>
  <si>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</si>
  <si>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</si>
  <si>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</si>
  <si>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</si>
  <si>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</si>
  <si>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</si>
  <si>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</si>
  <si>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</si>
  <si>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</si>
  <si>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</si>
  <si>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</si>
  <si>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</si>
  <si>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</si>
  <si>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</si>
  <si>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</si>
  <si>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</si>
  <si>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</si>
  <si>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</si>
  <si>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</si>
  <si>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</si>
  <si>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</si>
  <si>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</si>
  <si>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</si>
  <si>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</si>
  <si>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</si>
  <si>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</si>
  <si>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</si>
  <si>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</si>
  <si>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</si>
  <si>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</si>
  <si>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</si>
  <si>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</si>
  <si>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</si>
  <si>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</si>
  <si>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</si>
  <si>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</si>
  <si>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</si>
  <si>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</si>
  <si>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</si>
  <si>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</si>
  <si>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</si>
  <si>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</si>
  <si>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</si>
  <si>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</si>
  <si>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</si>
  <si>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</si>
  <si>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</si>
  <si>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</si>
  <si>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</si>
  <si>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</si>
  <si>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</si>
  <si>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</si>
  <si>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</si>
  <si>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</si>
  <si>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</si>
  <si>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</si>
  <si>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</si>
  <si>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</si>
  <si>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</si>
  <si>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</si>
  <si>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</si>
  <si>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</si>
  <si>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</si>
  <si>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</si>
  <si>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</si>
  <si>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</si>
  <si>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</si>
  <si>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</si>
  <si>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</si>
  <si>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</si>
  <si>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</si>
  <si>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</si>
  <si>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</si>
  <si>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</si>
  <si>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</si>
  <si>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</si>
  <si>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</si>
  <si>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</si>
  <si>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</si>
  <si>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</si>
  <si>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</si>
  <si>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</si>
  <si>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</si>
  <si>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</si>
  <si>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</si>
  <si>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</si>
  <si>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</si>
  <si>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</si>
  <si>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</si>
  <si>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</si>
  <si>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</si>
  <si>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</si>
  <si>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</si>
  <si>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</si>
  <si>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</si>
  <si>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</si>
  <si>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</si>
  <si>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</si>
  <si>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</si>
  <si>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</si>
  <si>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</si>
  <si>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</si>
  <si>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</si>
  <si>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</si>
  <si>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</si>
  <si>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</si>
  <si>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</si>
  <si>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</si>
  <si>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</si>
  <si>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</si>
  <si>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</si>
  <si>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</si>
  <si>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</si>
  <si>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</si>
  <si>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</si>
  <si>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</si>
  <si>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</si>
  <si>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</si>
  <si>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</si>
  <si>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</si>
  <si>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</si>
  <si>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</si>
  <si>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</si>
  <si>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</si>
  <si>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</si>
  <si>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</si>
  <si>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</si>
  <si>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</si>
  <si>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</si>
  <si>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</si>
  <si>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</si>
  <si>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</si>
  <si>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</si>
  <si>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</si>
  <si>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</si>
  <si>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</si>
  <si>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</si>
  <si>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</si>
  <si>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</si>
  <si>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</si>
  <si>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</si>
  <si>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</si>
  <si>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</si>
  <si>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</si>
  <si>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</si>
  <si>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</si>
  <si>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</si>
  <si>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</si>
  <si>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</si>
  <si>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</si>
  <si>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</si>
  <si>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</si>
  <si>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</si>
  <si>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</si>
  <si>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</si>
  <si>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</si>
  <si>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</si>
  <si>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</si>
  <si>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</si>
  <si>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</si>
  <si>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</si>
  <si>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</si>
  <si>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</si>
  <si>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</si>
  <si>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</si>
  <si>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</si>
  <si>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</si>
  <si>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</si>
  <si>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</si>
  <si>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</si>
  <si>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</si>
  <si>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</si>
  <si>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</si>
  <si>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</si>
  <si>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</si>
  <si>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</si>
  <si>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</si>
  <si>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</si>
  <si>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</si>
  <si>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</si>
  <si>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</si>
  <si>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</si>
  <si>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</si>
  <si>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</si>
  <si>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</si>
  <si>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</si>
  <si>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</si>
  <si>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</si>
  <si>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</si>
  <si>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</si>
  <si>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</si>
  <si>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</si>
  <si>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</si>
  <si>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</si>
  <si>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</si>
  <si>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</si>
  <si>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</si>
  <si>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</si>
  <si>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</si>
  <si>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</si>
  <si>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</si>
  <si>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</si>
  <si>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</si>
  <si>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</si>
  <si>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</si>
  <si>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</si>
  <si>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</si>
  <si>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</si>
  <si>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</si>
  <si>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</si>
  <si>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</si>
  <si>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</si>
  <si>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</si>
  <si>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</si>
  <si>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</si>
  <si>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</si>
  <si>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</si>
  <si>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</si>
  <si>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</si>
  <si>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</si>
  <si>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</si>
  <si>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</si>
  <si>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</si>
  <si>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</si>
  <si>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</si>
  <si>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</si>
  <si>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</si>
  <si>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</si>
  <si>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</si>
  <si>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</si>
  <si>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</si>
  <si>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</si>
  <si>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</si>
  <si>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</si>
  <si>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</si>
  <si>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</si>
  <si>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</si>
  <si>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</si>
  <si>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</si>
  <si>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</si>
  <si>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</si>
  <si>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</si>
  <si>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</si>
  <si>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</si>
  <si>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</si>
  <si>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</si>
  <si>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</si>
  <si>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</si>
  <si>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</si>
  <si>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</si>
  <si>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</si>
  <si>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</si>
  <si>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</si>
  <si>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</si>
  <si>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</si>
  <si>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</si>
  <si>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</si>
  <si>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</si>
  <si>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</si>
  <si>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</si>
  <si>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</si>
  <si>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</si>
  <si>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</si>
  <si>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</si>
  <si>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</si>
  <si>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</si>
  <si>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</si>
  <si>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</si>
  <si>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</si>
  <si>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</si>
  <si>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</si>
  <si>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</si>
  <si>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</si>
  <si>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</si>
  <si>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</si>
  <si>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</si>
  <si>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</si>
  <si>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</si>
  <si>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</si>
  <si>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</si>
  <si>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</si>
  <si>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</si>
  <si>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</si>
  <si>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</si>
  <si>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</si>
  <si>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</si>
  <si>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</si>
  <si>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</si>
  <si>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</si>
  <si>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</si>
  <si>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</si>
  <si>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</si>
  <si>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</si>
  <si>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</si>
  <si>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</si>
  <si>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</si>
  <si>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</si>
  <si>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</si>
  <si>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</si>
  <si>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</si>
  <si>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</si>
  <si>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</si>
  <si>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</si>
  <si>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</si>
  <si>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</si>
  <si>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</si>
  <si>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</si>
  <si>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</si>
  <si>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</si>
  <si>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</si>
  <si>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</si>
  <si>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</si>
  <si>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</si>
  <si>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</si>
  <si>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</si>
  <si>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</si>
  <si>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</si>
  <si>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</si>
  <si>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</si>
  <si>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</si>
  <si>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</si>
  <si>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</si>
  <si>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</si>
  <si>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</si>
  <si>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</si>
  <si>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</si>
  <si>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</si>
  <si>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</si>
  <si>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</si>
  <si>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</si>
  <si>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</si>
  <si>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</si>
  <si>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</si>
  <si>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</si>
  <si>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</si>
  <si>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</si>
  <si>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</si>
  <si>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</si>
  <si>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</si>
  <si>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</si>
  <si>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</si>
  <si>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</si>
  <si>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</si>
  <si>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</si>
  <si>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</si>
  <si>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</si>
  <si>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</si>
  <si>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</si>
  <si>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</si>
  <si>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</si>
  <si>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</si>
  <si>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</si>
  <si>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</si>
  <si>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</si>
  <si>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</si>
  <si>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</si>
  <si>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</si>
  <si>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</si>
  <si>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</si>
  <si>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</si>
  <si>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</si>
  <si>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</si>
  <si>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</si>
  <si>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</si>
  <si>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</si>
  <si>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</si>
  <si>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</si>
  <si>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</si>
  <si>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</si>
  <si>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</si>
  <si>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</si>
  <si>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</si>
  <si>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</si>
  <si>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</si>
  <si>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</si>
  <si>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</si>
  <si>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</si>
  <si>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</si>
  <si>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</si>
  <si>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</si>
  <si>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</si>
  <si>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</si>
  <si>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</si>
  <si>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</si>
  <si>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</si>
  <si>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</si>
  <si>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</si>
  <si>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</si>
  <si>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</si>
  <si>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</si>
  <si>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</si>
  <si>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</si>
  <si>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</si>
  <si>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</si>
  <si>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</si>
  <si>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</si>
  <si>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</si>
  <si>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</si>
  <si>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</si>
  <si>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</si>
  <si>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</si>
  <si>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</si>
  <si>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</si>
  <si>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</si>
  <si>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</si>
  <si>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</si>
  <si>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</si>
  <si>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</si>
  <si>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</si>
  <si>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</si>
  <si>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</si>
  <si>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</si>
  <si>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</si>
  <si>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</si>
  <si>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</si>
  <si>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</si>
  <si>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</si>
  <si>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</si>
  <si>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</si>
  <si>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</si>
  <si>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</si>
  <si>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</si>
  <si>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</si>
  <si>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</si>
  <si>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</si>
  <si>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</si>
  <si>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</si>
  <si>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</si>
  <si>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</si>
  <si>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</si>
  <si>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</si>
  <si>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</si>
  <si>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</si>
  <si>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</si>
  <si>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</si>
  <si>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</si>
  <si>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</si>
  <si>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</si>
  <si>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</si>
  <si>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</si>
  <si>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</si>
  <si>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</si>
  <si>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</si>
  <si>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</si>
  <si>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</si>
  <si>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</si>
  <si>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</si>
  <si>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</si>
  <si>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</si>
  <si>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</si>
  <si>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</si>
  <si>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</si>
  <si>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</si>
  <si>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</si>
  <si>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</si>
  <si>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</si>
  <si>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</si>
  <si>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</si>
  <si>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</si>
  <si>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</si>
  <si>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</si>
  <si>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</si>
  <si>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</si>
  <si>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</si>
  <si>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</si>
  <si>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</si>
  <si>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</si>
  <si>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</si>
  <si>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</si>
  <si>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</si>
  <si>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</si>
  <si>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</si>
  <si>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</si>
  <si>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</si>
  <si>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</si>
  <si>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</si>
  <si>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</si>
  <si>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</si>
  <si>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</si>
  <si>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</si>
  <si>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</si>
  <si>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</si>
  <si>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</si>
  <si>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</si>
  <si>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</si>
  <si>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</si>
  <si>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</si>
  <si>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</si>
  <si>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</si>
  <si>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</si>
  <si>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</si>
  <si>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</si>
  <si>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</si>
  <si>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</si>
  <si>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</si>
  <si>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</si>
  <si>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</si>
  <si>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</si>
  <si>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</si>
  <si>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</si>
  <si>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</si>
  <si>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</si>
  <si>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</si>
  <si>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</si>
  <si>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</si>
  <si>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</si>
  <si>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</si>
  <si>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</si>
  <si>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</si>
  <si>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</si>
  <si>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</si>
  <si>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</si>
  <si>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</si>
  <si>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</si>
  <si>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</si>
  <si>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</si>
  <si>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</si>
  <si>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</si>
  <si>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</si>
  <si>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</si>
  <si>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</si>
  <si>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</si>
  <si>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</si>
  <si>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</si>
  <si>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</si>
  <si>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</si>
  <si>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</si>
  <si>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</si>
  <si>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</si>
  <si>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</si>
  <si>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</si>
  <si>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</si>
  <si>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</si>
  <si>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</si>
  <si>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</si>
  <si>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</si>
  <si>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</si>
  <si>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</si>
  <si>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</si>
  <si>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</si>
  <si>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</si>
  <si>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</si>
  <si>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</si>
  <si>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</si>
  <si>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</si>
  <si>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</si>
  <si>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</si>
  <si>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</si>
  <si>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</si>
  <si>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</si>
  <si>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</si>
  <si>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</si>
  <si>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</si>
  <si>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</si>
  <si>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</si>
  <si>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</si>
  <si>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</si>
  <si>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</si>
  <si>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</si>
  <si>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</si>
  <si>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</si>
  <si>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</si>
  <si>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</si>
  <si>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</si>
  <si>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</si>
  <si>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</si>
  <si>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</si>
  <si>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</si>
  <si>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</si>
  <si>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</si>
  <si>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</si>
  <si>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</si>
  <si>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</si>
  <si>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</si>
  <si>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</si>
  <si>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</si>
  <si>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</si>
  <si>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</si>
  <si>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</si>
  <si>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</si>
  <si>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</si>
  <si>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</si>
  <si>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</si>
  <si>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</si>
  <si>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</si>
  <si>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</si>
  <si>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</si>
  <si>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</si>
  <si>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</si>
  <si>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</si>
  <si>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</si>
  <si>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</si>
  <si>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</si>
  <si>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</si>
  <si>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</si>
  <si>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</si>
  <si>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</si>
  <si>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</si>
  <si>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</si>
  <si>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</si>
  <si>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</si>
  <si>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</si>
  <si>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</si>
  <si>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</si>
  <si>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</si>
  <si>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</si>
  <si>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</si>
  <si>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</si>
  <si>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</si>
  <si>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</si>
  <si>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</si>
  <si>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</si>
  <si>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</si>
  <si>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</si>
  <si>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</si>
  <si>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</si>
  <si>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</si>
  <si>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</si>
  <si>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</si>
  <si>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</si>
  <si>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</si>
  <si>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</si>
  <si>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</si>
  <si>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</si>
  <si>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</si>
  <si>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</si>
  <si>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</si>
  <si>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</si>
  <si>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</si>
  <si>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</si>
  <si>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</si>
  <si>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</si>
  <si>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</si>
  <si>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</si>
  <si>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</si>
  <si>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</si>
  <si>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</si>
  <si>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</si>
  <si>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</si>
  <si>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</si>
  <si>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</si>
  <si>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</si>
  <si>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</si>
  <si>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</si>
  <si>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</si>
  <si>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</si>
  <si>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</si>
  <si>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</si>
  <si>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</si>
  <si>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</si>
  <si>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</si>
  <si>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</si>
  <si>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</si>
  <si>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</si>
  <si>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</si>
  <si>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</si>
  <si>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</si>
  <si>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</si>
  <si>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</si>
  <si>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</si>
  <si>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</si>
  <si>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</si>
  <si>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</si>
  <si>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</si>
  <si>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</si>
  <si>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</si>
  <si>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</si>
  <si>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</si>
  <si>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</si>
  <si>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</si>
  <si>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</si>
  <si>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</si>
  <si>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</si>
  <si>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</si>
  <si>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</si>
  <si>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</si>
  <si>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</si>
  <si>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</si>
  <si>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</si>
  <si>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</si>
  <si>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</si>
  <si>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</si>
  <si>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</si>
  <si>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</si>
  <si>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</si>
  <si>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</si>
  <si>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</si>
  <si>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</si>
  <si>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</si>
  <si>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</si>
  <si>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</si>
  <si>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</si>
  <si>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</si>
  <si>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</si>
  <si>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</si>
  <si>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</si>
  <si>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</si>
  <si>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</si>
  <si>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</si>
  <si>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</si>
  <si>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</si>
  <si>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</si>
  <si>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</si>
  <si>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</si>
  <si>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</si>
  <si>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</si>
  <si>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</si>
  <si>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</si>
  <si>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</si>
  <si>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</si>
  <si>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</si>
  <si>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</si>
  <si>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</si>
  <si>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</si>
  <si>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</si>
  <si>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</si>
  <si>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</si>
  <si>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</si>
  <si>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</si>
  <si>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</si>
  <si>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</si>
  <si>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</si>
  <si>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</si>
  <si>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</si>
  <si>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</si>
  <si>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</si>
  <si>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</si>
  <si>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</si>
  <si>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</si>
  <si>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</si>
  <si>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</si>
  <si>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</si>
  <si>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</si>
  <si>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</si>
  <si>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</si>
  <si>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</si>
  <si>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</si>
  <si>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</si>
  <si>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</si>
  <si>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</si>
  <si>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</si>
  <si>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</si>
  <si>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</si>
  <si>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</si>
  <si>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</si>
  <si>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</si>
  <si>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</si>
  <si>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</si>
  <si>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</si>
  <si>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</si>
  <si>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</si>
  <si>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</si>
  <si>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</si>
  <si>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</si>
  <si>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</si>
  <si>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</si>
  <si>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</si>
  <si>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</si>
  <si>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</si>
  <si>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</si>
  <si>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</si>
  <si>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</si>
  <si>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</si>
  <si>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</si>
  <si>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</si>
  <si>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</si>
  <si>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</si>
  <si>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</si>
  <si>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</si>
  <si>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</si>
  <si>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</si>
  <si>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</si>
  <si>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</si>
  <si>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</si>
  <si>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</si>
  <si>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</si>
  <si>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</si>
  <si>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</si>
  <si>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</si>
  <si>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</si>
  <si>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</si>
  <si>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</si>
  <si>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</si>
  <si>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</si>
  <si>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</si>
  <si>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</si>
  <si>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</si>
  <si>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</si>
  <si>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</si>
  <si>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</si>
  <si>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</si>
  <si>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</si>
  <si>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</si>
  <si>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</si>
  <si>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</si>
  <si>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</si>
  <si>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</si>
  <si>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</si>
  <si>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</si>
  <si>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</si>
  <si>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</si>
  <si>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</si>
  <si>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</si>
  <si>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</si>
  <si>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</si>
  <si>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</si>
  <si>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</si>
  <si>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</si>
  <si>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</si>
  <si>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</si>
  <si>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</si>
  <si>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</si>
  <si>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</si>
  <si>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</si>
  <si>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</si>
  <si>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</si>
  <si>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</si>
  <si>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</si>
  <si>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</si>
  <si>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</si>
  <si>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</si>
  <si>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</si>
  <si>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</si>
  <si>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</si>
  <si>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</si>
  <si>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</si>
  <si>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</si>
  <si>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</si>
  <si>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</si>
  <si>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</si>
  <si>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</si>
  <si>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</si>
  <si>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</si>
  <si>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</si>
  <si>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</si>
  <si>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</si>
  <si>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</si>
  <si>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</si>
  <si>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</si>
  <si>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</si>
  <si>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</si>
  <si>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</si>
  <si>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</si>
  <si>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</si>
  <si>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</si>
  <si>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</si>
  <si>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</si>
  <si>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</si>
  <si>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</si>
  <si>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</si>
  <si>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</si>
  <si>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</si>
  <si>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</si>
  <si>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</si>
  <si>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</si>
  <si>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</si>
  <si>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</si>
  <si>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</si>
  <si>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</si>
  <si>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</si>
  <si>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</si>
  <si>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</si>
  <si>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</si>
  <si>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</si>
  <si>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</si>
  <si>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</si>
  <si>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</si>
  <si>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</si>
  <si>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</si>
  <si>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</si>
  <si>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</si>
  <si>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</si>
  <si>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</si>
  <si>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</si>
  <si>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</si>
  <si>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</si>
  <si>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</si>
  <si>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</si>
  <si>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</si>
  <si>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</si>
  <si>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</si>
  <si>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</si>
  <si>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</si>
  <si>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</si>
  <si>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</si>
  <si>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</si>
  <si>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</si>
  <si>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</si>
  <si>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</si>
  <si>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</si>
  <si>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</si>
  <si>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</si>
  <si>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</si>
  <si>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</si>
  <si>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</si>
  <si>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</si>
  <si>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</si>
  <si>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</si>
  <si>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</si>
  <si>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</si>
  <si>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</si>
  <si>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</si>
  <si>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</si>
  <si>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</si>
  <si>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</si>
  <si>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</si>
  <si>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</si>
  <si>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</si>
  <si>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</si>
  <si>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</si>
  <si>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</si>
  <si>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</si>
  <si>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</si>
  <si>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</si>
  <si>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</si>
  <si>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</si>
  <si>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</si>
  <si>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</si>
  <si>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</si>
  <si>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</si>
  <si>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</si>
  <si>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</si>
  <si>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</si>
  <si>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</si>
  <si>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</si>
  <si>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</si>
  <si>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</si>
  <si>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</si>
  <si>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</si>
  <si>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</si>
  <si>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</si>
  <si>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</si>
  <si>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</si>
  <si>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</si>
  <si>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</si>
  <si>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</si>
  <si>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</si>
  <si>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</si>
  <si>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</si>
  <si>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</si>
  <si>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</si>
  <si>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</si>
  <si>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</si>
  <si>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</si>
  <si>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</si>
  <si>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</si>
  <si>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</si>
  <si>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</si>
  <si>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</si>
  <si>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</si>
  <si>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</si>
  <si>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</si>
  <si>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</si>
  <si>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</si>
  <si>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</si>
  <si>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</si>
  <si>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</si>
  <si>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</si>
  <si>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</si>
  <si>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</si>
  <si>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</si>
  <si>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</si>
  <si>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</si>
  <si>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</si>
  <si>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</si>
  <si>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</si>
  <si>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</si>
  <si>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</si>
  <si>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</si>
  <si>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</si>
  <si>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</si>
  <si>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</si>
  <si>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</si>
  <si>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</si>
  <si>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</si>
  <si>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</si>
  <si>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</si>
  <si>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</si>
  <si>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</si>
  <si>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</si>
  <si>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</si>
  <si>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</si>
  <si>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</si>
  <si>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</si>
  <si>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</si>
  <si>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</si>
  <si>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</si>
  <si>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</si>
  <si>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</si>
  <si>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</si>
  <si>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</si>
  <si>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</si>
  <si>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</si>
  <si>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</si>
  <si>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</si>
  <si>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</si>
  <si>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</si>
  <si>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</si>
  <si>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</si>
  <si>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</si>
  <si>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</si>
  <si>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</si>
  <si>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</si>
  <si>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</si>
  <si>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</si>
  <si>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</si>
  <si>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</si>
  <si>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</si>
  <si>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</si>
  <si>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</si>
  <si>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</si>
  <si>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</si>
  <si>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</si>
  <si>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</si>
  <si>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</si>
  <si>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</si>
  <si>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</si>
  <si>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</si>
  <si>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</si>
  <si>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</si>
  <si>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</si>
  <si>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</si>
  <si>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</si>
  <si>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</si>
  <si>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</si>
  <si>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</si>
  <si>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</si>
  <si>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</si>
  <si>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</si>
  <si>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</si>
  <si>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</si>
  <si>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</si>
  <si>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</si>
  <si>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</si>
  <si>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</si>
  <si>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</si>
  <si>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</si>
  <si>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</si>
  <si>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</si>
  <si>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</si>
  <si>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</si>
  <si>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</si>
  <si>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</si>
  <si>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</si>
  <si>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</si>
  <si>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</si>
  <si>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</si>
  <si>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</si>
  <si>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</si>
  <si>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</si>
  <si>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</si>
  <si>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</si>
  <si>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</si>
  <si>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</si>
  <si>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</si>
  <si>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</si>
  <si>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</si>
  <si>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</si>
  <si>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</si>
  <si>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</si>
  <si>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</si>
  <si>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</si>
  <si>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</si>
  <si>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</si>
  <si>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</si>
  <si>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</si>
  <si>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</si>
  <si>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</si>
  <si>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</si>
  <si>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</si>
  <si>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</si>
  <si>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</si>
  <si>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</si>
  <si>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</si>
  <si>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</si>
  <si>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</si>
  <si>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</si>
  <si>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</si>
  <si>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</si>
  <si>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</si>
  <si>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</si>
  <si>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</si>
  <si>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</si>
  <si>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</si>
  <si>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</si>
  <si>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</si>
  <si>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</si>
  <si>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</si>
  <si>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</si>
  <si>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</si>
  <si>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</si>
  <si>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</si>
  <si>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</si>
  <si>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</si>
  <si>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</si>
  <si>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</si>
  <si>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</si>
  <si>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</si>
  <si>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</si>
  <si>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</si>
  <si>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</si>
  <si>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</si>
  <si>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</si>
  <si>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</si>
  <si>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</si>
  <si>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</si>
  <si>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</si>
  <si>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</si>
  <si>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</si>
  <si>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</si>
  <si>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</si>
  <si>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</si>
  <si>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</si>
  <si>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</si>
  <si>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</si>
  <si>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</si>
  <si>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</si>
  <si>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</si>
  <si>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</si>
  <si>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</si>
  <si>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</si>
  <si>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</si>
  <si>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</si>
  <si>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</si>
  <si>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</si>
  <si>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</si>
  <si>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</si>
  <si>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</si>
  <si>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</si>
  <si>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</si>
  <si>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</si>
  <si>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</si>
  <si>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</si>
  <si>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</si>
  <si>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</si>
  <si>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</si>
  <si>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</si>
  <si>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</si>
  <si>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</si>
  <si>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</si>
  <si>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</si>
  <si>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</si>
  <si>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</si>
  <si>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</si>
  <si>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</si>
  <si>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</si>
  <si>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</si>
  <si>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</si>
  <si>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</si>
  <si>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</si>
  <si>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</si>
  <si>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</si>
  <si>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</si>
  <si>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</si>
  <si>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</si>
  <si>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</si>
  <si>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</si>
  <si>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</si>
  <si>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</si>
  <si>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</si>
  <si>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</si>
  <si>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</si>
  <si>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</si>
  <si>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</si>
  <si>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</si>
  <si>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</si>
  <si>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</si>
  <si>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</si>
  <si>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</si>
  <si>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</si>
  <si>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</si>
  <si>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</si>
  <si>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</si>
  <si>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</si>
  <si>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</si>
  <si>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</si>
  <si>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</si>
  <si>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</si>
  <si>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</si>
  <si>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</si>
  <si>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</si>
  <si>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</si>
  <si>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</si>
  <si>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</si>
  <si>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</si>
  <si>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</si>
  <si>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</si>
  <si>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</si>
  <si>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</si>
  <si>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</si>
  <si>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</si>
  <si>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</si>
  <si>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</si>
  <si>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</si>
  <si>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</si>
  <si>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</si>
  <si>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</si>
  <si>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</si>
  <si>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</si>
  <si>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</si>
  <si>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</si>
  <si>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</si>
  <si>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</si>
  <si>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</si>
  <si>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</si>
  <si>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</si>
  <si>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</si>
  <si>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</si>
  <si>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</si>
  <si>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</si>
  <si>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</si>
  <si>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</si>
  <si>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</si>
  <si>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</si>
  <si>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</si>
  <si>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</si>
  <si>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</si>
  <si>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</si>
  <si>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</si>
  <si>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</si>
  <si>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</si>
  <si>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</si>
  <si>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</si>
  <si>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</si>
  <si>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</si>
  <si>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</si>
  <si>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</si>
  <si>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</si>
  <si>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</si>
  <si>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</si>
  <si>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</si>
  <si>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</si>
  <si>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</si>
  <si>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</si>
  <si>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</si>
  <si>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</si>
  <si>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</si>
  <si>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</si>
  <si>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</si>
  <si>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</si>
  <si>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</si>
  <si>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</si>
  <si>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</si>
  <si>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</si>
  <si>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</si>
  <si>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</si>
  <si>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</si>
  <si>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</si>
  <si>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</si>
  <si>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</si>
  <si>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</si>
  <si>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</si>
  <si>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</si>
  <si>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</si>
  <si>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</si>
  <si>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</si>
  <si>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</si>
  <si>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</si>
  <si>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</si>
  <si>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</si>
  <si>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</si>
  <si>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</si>
  <si>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</si>
  <si>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</si>
  <si>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</si>
  <si>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</si>
  <si>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</si>
  <si>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</si>
  <si>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</si>
  <si>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</si>
  <si>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</si>
  <si>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</si>
  <si>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</si>
  <si>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</si>
  <si>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</si>
  <si>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</si>
  <si>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</si>
  <si>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</si>
  <si>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</si>
  <si>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</si>
  <si>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</si>
  <si>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</si>
  <si>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</si>
  <si>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</si>
  <si>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</si>
  <si>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</si>
  <si>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</si>
  <si>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</si>
  <si>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</si>
  <si>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</si>
  <si>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</si>
  <si>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</si>
  <si>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</si>
  <si>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</si>
  <si>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</si>
  <si>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</si>
  <si>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</si>
  <si>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</si>
  <si>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</si>
  <si>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</si>
  <si>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</si>
  <si>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</si>
  <si>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</si>
  <si>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</si>
  <si>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</si>
  <si>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</si>
  <si>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</si>
  <si>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</si>
  <si>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</si>
  <si>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</si>
  <si>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</si>
  <si>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</si>
  <si>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</si>
  <si>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</si>
  <si>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</si>
  <si>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</si>
  <si>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</si>
  <si>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</si>
  <si>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</si>
  <si>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</si>
  <si>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</si>
  <si>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</si>
  <si>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</si>
  <si>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</si>
  <si>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</si>
  <si>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</si>
  <si>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</si>
  <si>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</si>
  <si>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</si>
  <si>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</si>
  <si>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</si>
  <si>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</si>
  <si>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</si>
  <si>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</si>
  <si>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</si>
  <si>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</si>
  <si>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</si>
  <si>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</si>
  <si>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</si>
  <si>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</si>
  <si>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</si>
  <si>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</si>
  <si>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</si>
  <si>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</si>
  <si>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</si>
  <si>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</si>
  <si>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</si>
  <si>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</si>
  <si>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</si>
  <si>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</si>
  <si>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</si>
  <si>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</si>
  <si>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</si>
  <si>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</si>
  <si>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</si>
  <si>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</si>
  <si>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</si>
  <si>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</si>
  <si>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</si>
  <si>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</si>
  <si>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</si>
  <si>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</si>
  <si>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</si>
  <si>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</si>
  <si>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</si>
  <si>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</si>
  <si>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</si>
  <si>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</si>
  <si>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</si>
  <si>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</si>
  <si>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</si>
  <si>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</si>
  <si>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</si>
  <si>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</si>
  <si>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</si>
  <si>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</si>
  <si>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</si>
  <si>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</si>
  <si>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</si>
  <si>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</si>
  <si>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</si>
  <si>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</si>
  <si>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</si>
  <si>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</si>
  <si>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</si>
  <si>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</si>
  <si>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</si>
  <si>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</si>
  <si>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</si>
  <si>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</si>
  <si>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</si>
  <si>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</si>
  <si>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</si>
  <si>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</si>
  <si>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</si>
  <si>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</si>
  <si>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</si>
  <si>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</si>
  <si>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</si>
  <si>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</si>
  <si>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</si>
  <si>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</si>
  <si>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</si>
  <si>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</si>
  <si>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</si>
  <si>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</si>
  <si>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</si>
  <si>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</si>
  <si>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</si>
  <si>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</si>
  <si>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</si>
  <si>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</si>
  <si>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</si>
  <si>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</si>
  <si>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</si>
  <si>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</si>
  <si>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</si>
  <si>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</si>
  <si>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</si>
  <si>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</si>
  <si>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</si>
  <si>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</si>
  <si>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</si>
  <si>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</si>
  <si>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</si>
  <si>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</si>
  <si>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</si>
  <si>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</si>
  <si>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</si>
  <si>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</si>
  <si>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</si>
  <si>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</si>
  <si>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</si>
  <si>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</si>
  <si>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</si>
  <si>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</si>
  <si>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</si>
  <si>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</si>
  <si>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</si>
  <si>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</si>
  <si>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</si>
  <si>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</si>
  <si>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</si>
  <si>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</si>
  <si>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</si>
  <si>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</si>
  <si>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</si>
  <si>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</si>
  <si>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</si>
  <si>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</si>
  <si>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</si>
  <si>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</si>
  <si>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</si>
  <si>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</si>
  <si>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</si>
  <si>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</si>
  <si>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</si>
  <si>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</si>
  <si>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</si>
  <si>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</si>
  <si>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</si>
  <si>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</si>
  <si>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</si>
  <si>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</si>
  <si>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</si>
  <si>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</si>
  <si>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</si>
  <si>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</si>
  <si>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</si>
  <si>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</si>
  <si>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</si>
  <si>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</si>
  <si>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</si>
  <si>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</si>
  <si>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</si>
  <si>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</si>
  <si>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</si>
  <si>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</si>
  <si>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</si>
  <si>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</si>
  <si>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</si>
  <si>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</si>
  <si>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</si>
  <si>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</si>
  <si>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</si>
  <si>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</si>
  <si>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</si>
  <si>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</si>
  <si>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</si>
  <si>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</si>
  <si>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</si>
  <si>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</si>
  <si>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</si>
  <si>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</si>
  <si>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</si>
  <si>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</si>
  <si>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</si>
  <si>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</si>
  <si>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</si>
  <si>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</si>
  <si>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</si>
  <si>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</si>
  <si>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</si>
  <si>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</si>
  <si>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</si>
  <si>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</si>
  <si>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</si>
  <si>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</si>
  <si>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</si>
  <si>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</si>
  <si>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</si>
  <si>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</si>
  <si>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</si>
  <si>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</si>
  <si>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</si>
  <si>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</si>
  <si>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</si>
  <si>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</si>
  <si>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</si>
  <si>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</si>
  <si>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</si>
  <si>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</si>
  <si>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</si>
  <si>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</si>
  <si>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</si>
  <si>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</si>
  <si>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</si>
  <si>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</si>
  <si>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</si>
  <si>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</si>
  <si>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</si>
  <si>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</si>
  <si>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</si>
  <si>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</si>
  <si>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</si>
  <si>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</si>
  <si>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</si>
  <si>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</si>
  <si>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</si>
  <si>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</si>
  <si>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</si>
  <si>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</si>
  <si>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</si>
  <si>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</si>
  <si>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</si>
  <si>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</si>
  <si>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</si>
  <si>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</si>
  <si>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</si>
  <si>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</si>
  <si>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</si>
  <si>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</si>
  <si>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</si>
  <si>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</si>
  <si>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</si>
  <si>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</si>
  <si>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</si>
  <si>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</si>
  <si>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</si>
  <si>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</si>
  <si>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</si>
  <si>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</si>
  <si>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</si>
  <si>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</si>
  <si>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</si>
  <si>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</si>
  <si>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</si>
  <si>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</si>
  <si>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</si>
  <si>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</si>
  <si>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</si>
  <si>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</si>
  <si>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</si>
  <si>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</si>
  <si>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</si>
  <si>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</si>
  <si>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</si>
  <si>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</si>
  <si>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</si>
  <si>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</si>
  <si>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</si>
  <si>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</si>
  <si>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</si>
  <si>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</si>
  <si>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</si>
  <si>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</si>
  <si>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</si>
  <si>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</si>
  <si>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</si>
  <si>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</si>
  <si>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</si>
  <si>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</si>
  <si>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</si>
  <si>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</si>
  <si>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</si>
  <si>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</si>
  <si>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</si>
  <si>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</si>
  <si>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</si>
  <si>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</si>
  <si>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</si>
  <si>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</si>
  <si>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</si>
  <si>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</si>
  <si>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</si>
  <si>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</si>
  <si>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</si>
  <si>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</si>
  <si>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</si>
  <si>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</si>
  <si>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</si>
  <si>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</si>
  <si>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</si>
  <si>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</si>
  <si>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</si>
  <si>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</si>
  <si>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</si>
  <si>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</si>
  <si>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</si>
  <si>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</si>
  <si>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</si>
  <si>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</si>
  <si>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</si>
  <si>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</si>
  <si>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</si>
  <si>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</si>
  <si>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</si>
  <si>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</si>
  <si>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</si>
  <si>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</si>
  <si>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</si>
  <si>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</si>
  <si>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</si>
  <si>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</si>
  <si>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</si>
  <si>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</si>
  <si>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</si>
  <si>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</si>
  <si>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</si>
  <si>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</si>
  <si>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</si>
  <si>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</si>
  <si>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</si>
  <si>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</si>
  <si>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</si>
  <si>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</si>
  <si>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</si>
  <si>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</si>
  <si>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</si>
  <si>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</si>
  <si>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</si>
  <si>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</si>
  <si>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</si>
  <si>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</si>
  <si>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</si>
  <si>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</si>
  <si>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</si>
  <si>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</si>
  <si>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</si>
  <si>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</si>
  <si>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</si>
  <si>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</si>
  <si>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</si>
  <si>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</si>
  <si>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</si>
  <si>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</si>
  <si>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</si>
  <si>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</si>
  <si>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</si>
  <si>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</si>
  <si>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</si>
  <si>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</si>
  <si>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</si>
  <si>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</si>
  <si>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</si>
  <si>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</si>
  <si>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</si>
  <si>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</si>
  <si>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</si>
  <si>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</si>
  <si>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</si>
  <si>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</si>
  <si>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</si>
  <si>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</si>
  <si>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</si>
  <si>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</si>
  <si>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</si>
  <si>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</si>
  <si>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</si>
  <si>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</si>
  <si>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</si>
  <si>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</si>
  <si>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</si>
  <si>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</si>
  <si>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</si>
  <si>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</si>
  <si>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</si>
  <si>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</si>
  <si>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</si>
  <si>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</si>
  <si>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</si>
  <si>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</si>
  <si>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</si>
  <si>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</si>
  <si>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</si>
  <si>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</si>
  <si>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</si>
  <si>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</si>
  <si>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</si>
  <si>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</si>
  <si>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</si>
  <si>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</si>
  <si>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</si>
  <si>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</si>
  <si>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</si>
  <si>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</si>
  <si>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</si>
  <si>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</si>
  <si>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</si>
  <si>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</si>
  <si>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</si>
  <si>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</si>
  <si>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</si>
  <si>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</si>
  <si>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</si>
  <si>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</si>
  <si>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</si>
  <si>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</si>
  <si>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</si>
  <si>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</si>
  <si>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</si>
  <si>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</si>
  <si>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</si>
  <si>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</si>
  <si>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</si>
  <si>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</si>
  <si>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</si>
  <si>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</si>
  <si>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</si>
  <si>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</si>
  <si>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</si>
  <si>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</si>
  <si>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</si>
  <si>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</si>
  <si>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</si>
  <si>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</si>
  <si>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</si>
  <si>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</si>
  <si>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</si>
  <si>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</si>
  <si>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</si>
  <si>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</si>
  <si>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</si>
  <si>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</si>
  <si>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</si>
  <si>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</si>
  <si>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</si>
  <si>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</si>
  <si>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</si>
  <si>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</si>
  <si>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</si>
  <si>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</si>
  <si>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</si>
  <si>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</si>
  <si>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</si>
  <si>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</si>
  <si>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</si>
  <si>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</si>
  <si>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</si>
  <si>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</si>
  <si>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</si>
  <si>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</si>
  <si>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</si>
  <si>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</si>
  <si>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</si>
  <si>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</si>
  <si>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</si>
  <si>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</si>
  <si>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</si>
  <si>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</si>
  <si>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</si>
  <si>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</si>
  <si>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</si>
  <si>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</si>
  <si>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</si>
  <si>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</si>
  <si>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</si>
  <si>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</si>
  <si>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</si>
  <si>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</si>
  <si>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</si>
  <si>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</si>
  <si>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</si>
  <si>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</si>
  <si>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</si>
  <si>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</si>
  <si>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</si>
  <si>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</si>
  <si>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</si>
  <si>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</si>
  <si>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</si>
  <si>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</si>
  <si>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</si>
  <si>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</si>
  <si>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</si>
  <si>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</si>
  <si>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</si>
  <si>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</si>
  <si>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</si>
  <si>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</si>
  <si>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</si>
  <si>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</si>
  <si>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</si>
  <si>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</si>
  <si>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</si>
  <si>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</si>
  <si>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</si>
  <si>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</si>
  <si>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</si>
  <si>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</si>
  <si>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</si>
  <si>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</si>
  <si>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</si>
  <si>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</si>
  <si>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</si>
  <si>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</si>
  <si>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</si>
  <si>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</si>
  <si>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</si>
  <si>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</si>
  <si>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</si>
  <si>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</si>
  <si>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</si>
  <si>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</si>
  <si>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</si>
  <si>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</si>
  <si>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</si>
  <si>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</si>
  <si>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</si>
  <si>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</si>
  <si>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</si>
  <si>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</si>
  <si>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</si>
  <si>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</si>
  <si>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</si>
  <si>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</si>
  <si>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</si>
  <si>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</si>
  <si>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</si>
  <si>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</si>
  <si>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</si>
  <si>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</si>
  <si>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</si>
  <si>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</si>
  <si>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</si>
  <si>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</si>
  <si>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</si>
  <si>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</si>
  <si>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</si>
  <si>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</si>
  <si>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</si>
  <si>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</si>
  <si>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</si>
  <si>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</si>
  <si>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</si>
  <si>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</si>
  <si>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</si>
  <si>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</si>
  <si>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</si>
  <si>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</si>
  <si>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</si>
  <si>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</si>
  <si>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</si>
  <si>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</si>
  <si>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</si>
  <si>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</si>
  <si>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</si>
  <si>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</si>
  <si>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</si>
  <si>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</si>
  <si>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</si>
  <si>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</si>
  <si>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</si>
  <si>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</si>
  <si>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</si>
  <si>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</si>
  <si>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</si>
  <si>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</si>
  <si>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</si>
  <si>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</si>
  <si>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</si>
  <si>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</si>
  <si>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</si>
  <si>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</si>
  <si>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</si>
  <si>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</si>
  <si>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</si>
  <si>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</si>
  <si>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</si>
  <si>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</si>
  <si>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</si>
  <si>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</si>
  <si>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</si>
  <si>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</si>
  <si>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</si>
  <si>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</si>
  <si>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</si>
  <si>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</si>
  <si>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</si>
  <si>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</si>
  <si>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</si>
  <si>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</si>
  <si>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</si>
  <si>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</si>
  <si>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</si>
  <si>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</si>
  <si>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</si>
  <si>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</si>
  <si>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</si>
  <si>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</si>
  <si>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</si>
  <si>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</si>
  <si>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</si>
  <si>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</si>
  <si>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</si>
  <si>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</si>
  <si>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</si>
  <si>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</si>
  <si>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</si>
  <si>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</si>
  <si>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</si>
  <si>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</si>
  <si>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</si>
  <si>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</si>
  <si>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</si>
  <si>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</si>
  <si>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</si>
  <si>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</si>
  <si>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</si>
  <si>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</si>
  <si>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</si>
  <si>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</si>
  <si>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</si>
  <si>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</si>
  <si>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</si>
  <si>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</si>
  <si>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</si>
  <si>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</si>
  <si>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</si>
  <si>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</si>
  <si>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</si>
  <si>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</si>
  <si>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</si>
  <si>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</si>
  <si>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</si>
  <si>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</si>
  <si>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</si>
  <si>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</si>
  <si>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</si>
  <si>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</si>
  <si>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</si>
  <si>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</si>
  <si>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</si>
  <si>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</si>
  <si>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</si>
  <si>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</si>
  <si>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</si>
  <si>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</si>
  <si>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</si>
  <si>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</si>
  <si>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</si>
  <si>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</si>
  <si>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</si>
  <si>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</si>
  <si>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</si>
  <si>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</si>
  <si>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</si>
  <si>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</si>
  <si>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</si>
  <si>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</si>
  <si>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</si>
  <si>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</si>
  <si>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</si>
  <si>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</si>
  <si>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</si>
  <si>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</si>
  <si>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</si>
  <si>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</si>
  <si>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</si>
  <si>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</si>
  <si>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</si>
  <si>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</si>
  <si>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</si>
  <si>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</si>
  <si>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</si>
  <si>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</si>
  <si>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</si>
  <si>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</si>
  <si>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</si>
  <si>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</si>
  <si>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</si>
  <si>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</si>
  <si>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</si>
  <si>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</si>
  <si>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</si>
  <si>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</si>
  <si>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</si>
  <si>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</si>
  <si>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</si>
  <si>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</si>
  <si>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</si>
  <si>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</si>
  <si>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</si>
  <si>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</si>
  <si>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</si>
  <si>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</si>
  <si>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</si>
  <si>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</si>
  <si>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</si>
  <si>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</si>
  <si>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</si>
  <si>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</si>
  <si>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</si>
  <si>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</si>
  <si>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</si>
  <si>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</si>
  <si>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</si>
  <si>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</si>
  <si>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</si>
  <si>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</si>
  <si>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</si>
  <si>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</si>
  <si>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</si>
  <si>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</si>
  <si>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</si>
  <si>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</si>
  <si>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</si>
  <si>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</si>
  <si>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</si>
  <si>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</si>
  <si>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</si>
  <si>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</si>
  <si>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</si>
  <si>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</si>
  <si>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</si>
  <si>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</si>
  <si>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</si>
  <si>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</si>
  <si>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</si>
  <si>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</si>
  <si>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</si>
  <si>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</si>
  <si>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</si>
  <si>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</si>
  <si>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</si>
  <si>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</si>
  <si>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</si>
  <si>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</si>
  <si>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</si>
  <si>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</si>
  <si>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</si>
  <si>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</si>
  <si>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</si>
  <si>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</si>
  <si>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</si>
  <si>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</si>
  <si>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</si>
  <si>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</si>
  <si>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</si>
  <si>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</si>
  <si>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</si>
  <si>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</si>
  <si>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</si>
  <si>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</si>
  <si>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</si>
  <si>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</si>
  <si>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</si>
  <si>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</si>
  <si>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</si>
  <si>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</si>
  <si>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</si>
  <si>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</si>
  <si>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</si>
  <si>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</si>
  <si>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</si>
  <si>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</si>
  <si>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</si>
  <si>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</si>
  <si>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</si>
  <si>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</si>
  <si>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</si>
  <si>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</si>
  <si>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</si>
  <si>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</si>
  <si>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</si>
  <si>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</si>
  <si>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</si>
  <si>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</si>
  <si>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</si>
  <si>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</si>
  <si>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</si>
  <si>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</si>
  <si>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</si>
  <si>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</si>
  <si>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</si>
  <si>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</si>
  <si>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</si>
  <si>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</si>
  <si>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</si>
  <si>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</si>
  <si>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</si>
  <si>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</si>
  <si>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</si>
  <si>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</si>
  <si>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</si>
  <si>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</si>
  <si>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</si>
  <si>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</si>
  <si>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</si>
  <si>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</si>
  <si>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</si>
  <si>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</si>
  <si>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</si>
  <si>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</si>
  <si>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</si>
  <si>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</si>
  <si>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</si>
  <si>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</si>
  <si>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</si>
  <si>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</si>
  <si>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</si>
  <si>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</si>
  <si>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</si>
  <si>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</si>
  <si>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</si>
  <si>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</si>
  <si>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</si>
  <si>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</si>
  <si>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</si>
  <si>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</si>
  <si>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</si>
  <si>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</si>
  <si>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</si>
  <si>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</si>
  <si>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</si>
  <si>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</si>
  <si>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</si>
  <si>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</si>
  <si>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</si>
  <si>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</si>
  <si>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</si>
  <si>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</si>
  <si>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</si>
  <si>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</si>
  <si>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</si>
  <si>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</si>
  <si>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</si>
  <si>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</si>
  <si>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</si>
  <si>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</si>
  <si>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</si>
  <si>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</si>
  <si>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</si>
  <si>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</si>
  <si>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</si>
  <si>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</si>
  <si>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</si>
  <si>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</si>
  <si>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</si>
  <si>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</si>
  <si>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</si>
  <si>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</si>
  <si>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</si>
  <si>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</si>
  <si>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</si>
  <si>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</si>
  <si>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</si>
  <si>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</si>
  <si>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</si>
  <si>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</si>
  <si>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</si>
  <si>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</si>
  <si>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</si>
  <si>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</si>
  <si>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</si>
  <si>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</si>
  <si>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</si>
  <si>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</si>
  <si>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</si>
  <si>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</si>
  <si>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</si>
  <si>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</si>
  <si>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</si>
  <si>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</si>
  <si>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</si>
  <si>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</si>
  <si>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</si>
  <si>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</si>
  <si>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</si>
  <si>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</si>
  <si>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</si>
  <si>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</si>
  <si>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</si>
  <si>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</si>
  <si>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</si>
  <si>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</si>
  <si>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</si>
  <si>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</si>
  <si>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</si>
  <si>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</si>
  <si>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</si>
  <si>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</si>
  <si>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</si>
  <si>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</si>
  <si>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</si>
  <si>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</si>
  <si>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</si>
  <si>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</si>
  <si>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</si>
  <si>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</si>
  <si>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</si>
  <si>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</si>
  <si>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</si>
  <si>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</si>
  <si>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</si>
  <si>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</si>
  <si>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</si>
  <si>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</si>
  <si>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</si>
  <si>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</si>
  <si>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</si>
  <si>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</si>
  <si>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</si>
  <si>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</si>
  <si>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</si>
  <si>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</si>
  <si>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</si>
  <si>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</si>
  <si>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</si>
  <si>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</si>
  <si>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</si>
  <si>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</si>
  <si>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</si>
  <si>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</si>
  <si>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</si>
  <si>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</si>
  <si>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</si>
  <si>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</si>
  <si>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</si>
  <si>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</si>
  <si>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</si>
  <si>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</si>
  <si>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</si>
  <si>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</si>
  <si>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</si>
  <si>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</si>
  <si>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</si>
  <si>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</si>
  <si>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</si>
  <si>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</si>
  <si>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</si>
  <si>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</si>
  <si>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</si>
  <si>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</si>
  <si>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</si>
  <si>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</si>
  <si>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</si>
  <si>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</si>
  <si>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</si>
  <si>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</si>
  <si>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</si>
  <si>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</si>
  <si>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</si>
  <si>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</si>
  <si>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</si>
  <si>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</si>
  <si>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</si>
  <si>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</si>
  <si>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</si>
  <si>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</si>
  <si>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</si>
  <si>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</si>
  <si>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</si>
  <si>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</si>
  <si>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</si>
  <si>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</si>
  <si>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</si>
  <si>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</si>
  <si>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</si>
  <si>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</si>
  <si>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</si>
  <si>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</si>
  <si>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</si>
  <si>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</si>
  <si>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</si>
  <si>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</si>
  <si>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</si>
  <si>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</si>
  <si>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</si>
  <si>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</si>
  <si>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</si>
  <si>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</si>
  <si>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</si>
  <si>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</si>
  <si>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</si>
  <si>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</si>
  <si>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</si>
  <si>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</si>
  <si>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</si>
  <si>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</si>
  <si>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</si>
  <si>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</si>
  <si>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</si>
  <si>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</si>
  <si>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</si>
  <si>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</si>
  <si>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</si>
  <si>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</si>
  <si>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</si>
  <si>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</si>
  <si>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</si>
  <si>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</si>
  <si>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</si>
  <si>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</si>
  <si>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</si>
  <si>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</si>
  <si>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</si>
  <si>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</si>
  <si>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</si>
  <si>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</si>
  <si>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</si>
  <si>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</si>
  <si>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</si>
  <si>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</si>
  <si>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</si>
  <si>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</si>
  <si>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</si>
  <si>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</si>
  <si>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</si>
  <si>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</si>
  <si>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</si>
  <si>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</si>
  <si>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</si>
  <si>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</si>
  <si>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</si>
  <si>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</si>
  <si>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</si>
  <si>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</si>
  <si>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</si>
  <si>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</si>
  <si>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</si>
  <si>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</si>
  <si>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</si>
  <si>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</si>
  <si>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</si>
  <si>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</si>
  <si>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</si>
  <si>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</si>
  <si>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</si>
  <si>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</si>
  <si>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</si>
  <si>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</si>
  <si>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</si>
  <si>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</si>
  <si>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</si>
  <si>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</si>
  <si>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</si>
  <si>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</si>
  <si>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</si>
  <si>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</si>
  <si>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</si>
  <si>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</si>
  <si>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</si>
  <si>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</si>
  <si>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</si>
  <si>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</si>
  <si>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</si>
  <si>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</si>
  <si>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</si>
  <si>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</si>
  <si>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</si>
  <si>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</si>
  <si>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</si>
  <si>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</si>
  <si>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</si>
  <si>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</si>
  <si>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</si>
  <si>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</si>
  <si>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</si>
  <si>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</si>
  <si>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</si>
  <si>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</si>
  <si>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</si>
  <si>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</si>
  <si>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</si>
  <si>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</si>
  <si>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</si>
  <si>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</si>
  <si>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</si>
  <si>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</si>
  <si>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</si>
  <si>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</si>
  <si>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</si>
  <si>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</si>
  <si>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</si>
  <si>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</si>
  <si>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</si>
  <si>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</si>
  <si>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</si>
  <si>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</si>
  <si>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</si>
  <si>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</si>
  <si>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</si>
  <si>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</si>
  <si>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</si>
  <si>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</si>
  <si>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</si>
  <si>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</si>
  <si>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</si>
  <si>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</si>
  <si>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</si>
  <si>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</si>
  <si>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</si>
  <si>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</si>
  <si>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</si>
  <si>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</si>
  <si>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</si>
  <si>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</si>
  <si>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</si>
  <si>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</si>
  <si>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</si>
  <si>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</si>
  <si>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</si>
  <si>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</si>
  <si>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</si>
  <si>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</si>
  <si>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</si>
  <si>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</si>
  <si>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</si>
  <si>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</si>
  <si>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</si>
  <si>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</si>
  <si>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</si>
  <si>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</si>
  <si>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</si>
  <si>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</si>
  <si>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</si>
  <si>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</si>
  <si>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</si>
  <si>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</si>
  <si>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</si>
  <si>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</si>
  <si>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</si>
  <si>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</si>
  <si>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</si>
  <si>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</si>
  <si>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</si>
  <si>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</si>
  <si>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</si>
  <si>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</si>
  <si>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</si>
  <si>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</si>
  <si>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</si>
  <si>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</si>
  <si>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</si>
  <si>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</si>
  <si>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</si>
  <si>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</si>
  <si>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</si>
  <si>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</si>
  <si>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</si>
  <si>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</si>
  <si>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</si>
  <si>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</si>
  <si>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</si>
  <si>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</si>
  <si>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</si>
  <si>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</si>
  <si>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</si>
  <si>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</si>
  <si>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</si>
  <si>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</si>
  <si>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</si>
  <si>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</si>
  <si>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</si>
  <si>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</si>
  <si>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</si>
  <si>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</si>
  <si>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</si>
  <si>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</si>
  <si>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</si>
  <si>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</si>
  <si>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</si>
  <si>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</si>
  <si>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</si>
  <si>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</si>
  <si>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</si>
  <si>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</si>
  <si>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</si>
  <si>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</si>
  <si>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</si>
  <si>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</si>
  <si>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</si>
  <si>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</si>
  <si>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</si>
  <si>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</si>
  <si>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</si>
  <si>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</si>
  <si>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</si>
  <si>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</si>
  <si>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</si>
  <si>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</si>
  <si>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</si>
  <si>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</si>
  <si>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</si>
  <si>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</si>
  <si>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</si>
  <si>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</si>
  <si>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</si>
  <si>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</si>
  <si>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</si>
  <si>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</si>
  <si>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</si>
  <si>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</si>
  <si>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</si>
  <si>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</si>
  <si>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</si>
  <si>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</si>
  <si>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</si>
  <si>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</si>
  <si>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</si>
  <si>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</si>
  <si>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</si>
  <si>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</si>
  <si>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</si>
  <si>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</si>
  <si>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</si>
  <si>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</si>
  <si>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</si>
  <si>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</si>
  <si>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</si>
  <si>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</si>
  <si>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</si>
  <si>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</si>
  <si>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</si>
  <si>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</si>
  <si>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</si>
  <si>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</si>
  <si>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</si>
  <si>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</si>
  <si>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</si>
  <si>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</si>
  <si>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</si>
  <si>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</si>
  <si>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</si>
  <si>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</si>
  <si>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</si>
  <si>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</si>
  <si>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</si>
  <si>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</si>
  <si>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</si>
  <si>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</si>
  <si>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</si>
  <si>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</si>
  <si>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</si>
  <si>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</si>
  <si>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</si>
  <si>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</si>
  <si>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</si>
  <si>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</si>
  <si>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</si>
  <si>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</si>
  <si>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</si>
  <si>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</si>
  <si>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</si>
  <si>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</si>
  <si>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</si>
  <si>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</si>
  <si>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</si>
  <si>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</si>
  <si>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</si>
  <si>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</si>
  <si>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</si>
  <si>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</si>
  <si>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</si>
  <si>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</si>
  <si>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</si>
  <si>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</si>
  <si>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</si>
  <si>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</si>
  <si>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</si>
  <si>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</si>
  <si>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</si>
  <si>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</si>
  <si>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</si>
  <si>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</si>
  <si>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</si>
  <si>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</si>
  <si>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</si>
  <si>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</si>
  <si>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</si>
  <si>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</si>
  <si>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</si>
  <si>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</si>
  <si>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</si>
  <si>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</si>
  <si>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</si>
  <si>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</si>
  <si>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</si>
  <si>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</si>
  <si>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</si>
  <si>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</si>
  <si>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</si>
  <si>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</si>
  <si>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</si>
  <si>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</si>
  <si>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</si>
  <si>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</si>
  <si>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</si>
  <si>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</si>
  <si>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</si>
  <si>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</si>
  <si>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</si>
  <si>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</si>
  <si>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</si>
  <si>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</si>
  <si>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</si>
  <si>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</si>
  <si>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</si>
  <si>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</si>
  <si>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</si>
  <si>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</si>
  <si>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</si>
  <si>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</si>
  <si>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</si>
  <si>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</si>
  <si>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</si>
  <si>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</si>
  <si>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</si>
  <si>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</si>
  <si>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</si>
  <si>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</si>
  <si>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</si>
  <si>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</si>
  <si>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</si>
  <si>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</si>
  <si>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</si>
  <si>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</si>
  <si>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</si>
  <si>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</si>
  <si>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</si>
  <si>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</si>
  <si>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</si>
  <si>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</si>
  <si>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</si>
  <si>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</si>
  <si>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</si>
  <si>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</si>
  <si>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</si>
  <si>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</si>
  <si>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</si>
  <si>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</si>
  <si>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</si>
  <si>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</si>
  <si>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</si>
  <si>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</si>
  <si>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</si>
  <si>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</si>
  <si>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</si>
  <si>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</si>
  <si>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</si>
  <si>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</si>
  <si>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</si>
  <si>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</si>
  <si>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</si>
  <si>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</si>
  <si>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</si>
  <si>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</si>
  <si>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</si>
  <si>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</si>
  <si>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</si>
  <si>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</si>
  <si>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</si>
  <si>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</si>
  <si>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</si>
  <si>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</si>
  <si>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</si>
  <si>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</si>
  <si>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</si>
  <si>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</si>
  <si>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</si>
  <si>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</si>
  <si>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</si>
  <si>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</si>
  <si>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</si>
  <si>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</si>
  <si>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</si>
  <si>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</si>
  <si>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</si>
  <si>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</si>
  <si>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</si>
  <si>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</si>
  <si>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</si>
  <si>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</si>
  <si>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</si>
  <si>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</si>
  <si>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</si>
  <si>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</si>
  <si>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</si>
  <si>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</si>
  <si>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</si>
  <si>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</si>
  <si>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</si>
  <si>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</si>
  <si>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</si>
  <si>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</si>
  <si>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</si>
  <si>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</si>
  <si>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</si>
  <si>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</si>
  <si>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</si>
  <si>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</si>
  <si>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</si>
  <si>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</si>
  <si>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</si>
  <si>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</si>
  <si>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</si>
  <si>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</si>
  <si>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</si>
  <si>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</si>
  <si>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</si>
  <si>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</si>
  <si>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</si>
  <si>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</si>
  <si>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</si>
  <si>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</si>
  <si>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</si>
  <si>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</si>
  <si>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</si>
  <si>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</si>
  <si>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</si>
  <si>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</si>
  <si>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</si>
  <si>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</si>
  <si>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</si>
  <si>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</si>
  <si>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</si>
  <si>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</si>
  <si>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</si>
  <si>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</si>
  <si>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</si>
  <si>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</si>
  <si>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</si>
  <si>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</si>
  <si>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</si>
  <si>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</si>
  <si>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</si>
  <si>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</si>
  <si>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</si>
  <si>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</si>
  <si>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</si>
  <si>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</si>
  <si>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</si>
  <si>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</si>
  <si>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</si>
  <si>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</si>
  <si>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</si>
  <si>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</si>
  <si>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</si>
  <si>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</si>
  <si>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</si>
  <si>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</si>
  <si>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</si>
  <si>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</si>
  <si>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</si>
  <si>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</si>
  <si>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</si>
  <si>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</si>
  <si>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</si>
  <si>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</si>
  <si>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</si>
  <si>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</si>
  <si>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</si>
  <si>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</si>
  <si>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</si>
  <si>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</si>
  <si>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</si>
  <si>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</si>
  <si>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</si>
  <si>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</si>
  <si>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</si>
  <si>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</si>
  <si>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</si>
  <si>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</si>
  <si>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</si>
  <si>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</si>
  <si>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</si>
  <si>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</si>
  <si>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</si>
  <si>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</si>
  <si>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</si>
  <si>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</si>
  <si>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</si>
  <si>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</si>
  <si>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</si>
  <si>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</si>
  <si>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</si>
  <si>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</si>
  <si>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</si>
  <si>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</si>
  <si>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</si>
  <si>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</si>
  <si>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</si>
  <si>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</si>
  <si>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</si>
  <si>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</si>
  <si>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</si>
  <si>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</si>
  <si>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</si>
  <si>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</si>
  <si>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</si>
  <si>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</si>
  <si>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</si>
  <si>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</si>
  <si>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</si>
  <si>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</si>
  <si>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</si>
  <si>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</si>
  <si>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</si>
  <si>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</si>
  <si>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</si>
  <si>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</si>
  <si>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</si>
  <si>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</si>
  <si>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</si>
  <si>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</si>
  <si>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</si>
  <si>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</si>
  <si>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</si>
  <si>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</si>
  <si>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</si>
  <si>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</si>
  <si>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</si>
  <si>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</si>
  <si>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</si>
  <si>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</si>
  <si>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</si>
  <si>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</si>
  <si>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</si>
  <si>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</si>
  <si>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</si>
  <si>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</si>
  <si>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</si>
  <si>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</si>
  <si>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</si>
  <si>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</si>
  <si>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</si>
  <si>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</si>
  <si>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</si>
  <si>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</si>
  <si>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</si>
  <si>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</si>
  <si>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</si>
  <si>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</si>
  <si>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</si>
  <si>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</si>
  <si>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</si>
  <si>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</si>
  <si>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</si>
  <si>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</si>
  <si>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</si>
  <si>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</si>
  <si>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</si>
  <si>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</si>
  <si>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</si>
  <si>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</si>
  <si>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</si>
  <si>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</si>
  <si>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</si>
  <si>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</si>
  <si>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</si>
  <si>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</si>
  <si>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</si>
  <si>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</si>
  <si>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</si>
  <si>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</si>
  <si>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</si>
  <si>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</si>
  <si>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</si>
  <si>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</si>
  <si>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</si>
  <si>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</si>
  <si>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</si>
  <si>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</si>
  <si>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</si>
  <si>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</si>
  <si>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</si>
  <si>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</si>
  <si>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</si>
  <si>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</si>
  <si>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</si>
  <si>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</si>
  <si>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</si>
  <si>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</si>
  <si>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</si>
  <si>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</si>
  <si>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</si>
  <si>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</si>
  <si>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</si>
  <si>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</si>
  <si>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</si>
  <si>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</si>
  <si>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</si>
  <si>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</si>
  <si>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</si>
  <si>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</si>
  <si>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</si>
  <si>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</si>
  <si>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</si>
  <si>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</si>
  <si>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</si>
  <si>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</si>
  <si>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</si>
  <si>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</si>
  <si>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</si>
  <si>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</si>
  <si>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</si>
  <si>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</si>
  <si>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</si>
  <si>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</si>
  <si>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</si>
  <si>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</si>
  <si>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</si>
  <si>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</si>
  <si>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</si>
  <si>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</si>
  <si>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</si>
  <si>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</si>
  <si>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</si>
  <si>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</si>
  <si>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</si>
  <si>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</si>
  <si>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</si>
  <si>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</si>
  <si>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</si>
  <si>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</si>
  <si>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</si>
  <si>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</si>
  <si>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</si>
  <si>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</si>
  <si>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</si>
  <si>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</si>
  <si>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</si>
  <si>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</si>
  <si>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</si>
  <si>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</si>
  <si>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</si>
  <si>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</si>
  <si>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</si>
  <si>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</si>
  <si>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</si>
  <si>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</si>
  <si>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</si>
  <si>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</si>
  <si>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</si>
  <si>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</si>
  <si>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</si>
  <si>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</si>
  <si>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</si>
  <si>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</si>
  <si>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</si>
  <si>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</si>
  <si>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</si>
  <si>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</si>
  <si>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</si>
  <si>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</si>
  <si>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</si>
  <si>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</si>
  <si>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</si>
  <si>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</si>
  <si>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</si>
  <si>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</si>
  <si>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</si>
  <si>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</si>
  <si>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</si>
  <si>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</si>
  <si>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</si>
  <si>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</si>
  <si>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</si>
  <si>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</si>
  <si>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</si>
  <si>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</si>
  <si>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</si>
  <si>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</si>
  <si>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</si>
  <si>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</si>
  <si>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</si>
  <si>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</si>
  <si>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</si>
  <si>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</si>
  <si>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</si>
  <si>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</si>
  <si>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</si>
  <si>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</si>
  <si>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</si>
  <si>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</si>
  <si>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</si>
  <si>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</si>
  <si>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</si>
  <si>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</si>
  <si>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</si>
  <si>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</si>
  <si>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</si>
  <si>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</si>
  <si>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</si>
  <si>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</si>
  <si>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</si>
  <si>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</si>
  <si>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</si>
  <si>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</si>
  <si>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</si>
  <si>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</si>
  <si>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</si>
  <si>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</si>
  <si>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</si>
  <si>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</si>
  <si>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</si>
  <si>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</si>
  <si>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</si>
  <si>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</si>
  <si>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</si>
  <si>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</si>
  <si>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</si>
  <si>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</si>
  <si>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</si>
  <si>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</si>
  <si>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</si>
  <si>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</si>
  <si>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</si>
  <si>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</si>
  <si>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</si>
  <si>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</si>
  <si>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</si>
  <si>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</si>
  <si>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</si>
  <si>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</si>
  <si>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</si>
  <si>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</si>
  <si>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</si>
  <si>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</si>
  <si>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</si>
  <si>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</si>
  <si>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</si>
  <si>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</si>
  <si>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</si>
  <si>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</si>
  <si>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</si>
  <si>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</si>
  <si>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</si>
  <si>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</si>
  <si>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</si>
  <si>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</si>
  <si>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</si>
  <si>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</si>
  <si>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</si>
  <si>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</si>
  <si>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</si>
  <si>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</si>
  <si>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</si>
  <si>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</si>
  <si>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</si>
  <si>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</si>
  <si>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</si>
  <si>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</si>
  <si>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</si>
  <si>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</si>
  <si>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</si>
  <si>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</si>
  <si>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</si>
  <si>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</si>
  <si>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</si>
  <si>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</si>
  <si>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</si>
  <si>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</si>
  <si>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</si>
  <si>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</si>
  <si>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</si>
  <si>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</si>
  <si>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</si>
  <si>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</si>
  <si>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</si>
  <si>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</si>
  <si>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</si>
  <si>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</si>
  <si>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</si>
  <si>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</si>
  <si>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</si>
  <si>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</si>
  <si>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</si>
  <si>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</si>
  <si>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</si>
  <si>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</si>
  <si>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</si>
  <si>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</si>
  <si>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</si>
  <si>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</si>
  <si>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</si>
  <si>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</si>
  <si>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</si>
  <si>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</si>
  <si>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</si>
  <si>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</si>
  <si>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</si>
  <si>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</si>
  <si>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</si>
  <si>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</si>
  <si>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</si>
  <si>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</si>
  <si>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</si>
  <si>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</si>
  <si>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</si>
  <si>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</si>
  <si>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</si>
  <si>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</si>
  <si>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</si>
  <si>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</si>
  <si>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</si>
  <si>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</si>
  <si>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</si>
  <si>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</si>
  <si>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</si>
  <si>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</si>
  <si>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</si>
  <si>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</si>
  <si>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</si>
  <si>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</si>
  <si>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</si>
  <si>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</si>
  <si>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</si>
  <si>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</si>
  <si>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</si>
  <si>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</si>
  <si>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</si>
  <si>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</si>
  <si>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</si>
  <si>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</si>
  <si>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</si>
  <si>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</si>
  <si>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</si>
  <si>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</si>
  <si>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</si>
  <si>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</si>
  <si>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</si>
  <si>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</si>
  <si>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</si>
  <si>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</si>
  <si>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</si>
  <si>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</si>
  <si>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</si>
  <si>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</si>
  <si>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</si>
  <si>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</si>
  <si>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</si>
  <si>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</si>
  <si>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</si>
  <si>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</si>
  <si>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</si>
  <si>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</si>
  <si>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</si>
  <si>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</si>
  <si>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</si>
  <si>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</si>
  <si>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</si>
  <si>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</si>
  <si>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</si>
  <si>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</si>
  <si>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</si>
  <si>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</si>
  <si>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</si>
  <si>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</si>
  <si>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</si>
  <si>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</si>
  <si>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</si>
  <si>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</si>
  <si>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</si>
  <si>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</si>
  <si>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</si>
  <si>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</si>
  <si>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</si>
  <si>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</si>
  <si>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</si>
  <si>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</si>
  <si>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</si>
  <si>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</si>
  <si>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</si>
  <si>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</si>
  <si>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</si>
  <si>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</si>
  <si>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</si>
  <si>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</si>
  <si>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</si>
  <si>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</si>
  <si>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</si>
  <si>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</si>
  <si>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</si>
  <si>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</si>
  <si>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</si>
  <si>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</si>
  <si>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</si>
  <si>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</si>
  <si>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</si>
  <si>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</si>
  <si>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</si>
  <si>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</si>
  <si>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</si>
  <si>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</si>
  <si>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</si>
  <si>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</si>
  <si>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</si>
  <si>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</si>
  <si>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</si>
  <si>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</si>
  <si>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</si>
  <si>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</si>
  <si>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</si>
  <si>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</si>
  <si>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</si>
  <si>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</si>
  <si>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</si>
  <si>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</si>
  <si>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</si>
  <si>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</si>
  <si>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</si>
  <si>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</si>
  <si>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</si>
  <si>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</si>
  <si>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</si>
  <si>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</si>
  <si>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</si>
  <si>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</si>
  <si>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</si>
  <si>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</si>
  <si>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</si>
  <si>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</si>
  <si>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</si>
  <si>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</si>
  <si>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</si>
  <si>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</si>
  <si>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</si>
  <si>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</si>
  <si>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</si>
  <si>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</si>
  <si>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</si>
  <si>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</si>
  <si>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</si>
  <si>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</si>
  <si>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</si>
  <si>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</si>
  <si>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</si>
  <si>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</si>
  <si>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</si>
  <si>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</si>
  <si>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</si>
  <si>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</si>
  <si>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</si>
  <si>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</si>
  <si>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</si>
  <si>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</si>
  <si>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</si>
  <si>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</si>
  <si>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</si>
  <si>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</si>
  <si>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</si>
  <si>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</si>
  <si>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</si>
  <si>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</si>
  <si>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</si>
  <si>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</si>
  <si>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</si>
  <si>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</si>
  <si>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</si>
  <si>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</si>
  <si>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</si>
  <si>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</si>
  <si>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</si>
  <si>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</si>
  <si>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</si>
  <si>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</si>
  <si>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</si>
  <si>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</si>
  <si>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</si>
  <si>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</si>
  <si>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</si>
  <si>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</si>
  <si>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</si>
  <si>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</si>
  <si>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</si>
  <si>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</si>
  <si>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</si>
  <si>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</si>
  <si>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</si>
  <si>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</si>
  <si>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</si>
  <si>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</si>
  <si>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</si>
  <si>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</si>
  <si>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</si>
  <si>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</si>
  <si>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</si>
  <si>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</si>
  <si>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</si>
  <si>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</si>
  <si>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</si>
  <si>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</si>
  <si>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</si>
  <si>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</si>
  <si>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</si>
  <si>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</si>
  <si>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</si>
  <si>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</si>
  <si>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</si>
  <si>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</si>
  <si>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</si>
  <si>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</si>
  <si>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</si>
  <si>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</si>
  <si>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</si>
  <si>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</si>
  <si>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</si>
  <si>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</si>
  <si>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</si>
  <si>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</si>
  <si>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</si>
  <si>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</si>
  <si>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</si>
  <si>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</si>
  <si>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</si>
  <si>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</si>
  <si>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</si>
  <si>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</si>
  <si>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</si>
  <si>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</si>
  <si>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</si>
  <si>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</si>
  <si>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</si>
  <si>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</si>
  <si>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</si>
  <si>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</si>
  <si>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</si>
  <si>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</si>
  <si>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</si>
  <si>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</si>
  <si>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</si>
  <si>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</si>
  <si>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</si>
  <si>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</si>
  <si>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</si>
  <si>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</si>
  <si>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</si>
  <si>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</si>
  <si>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</si>
  <si>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</si>
  <si>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</si>
  <si>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</si>
  <si>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</si>
  <si>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</si>
  <si>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</si>
  <si>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</si>
  <si>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</si>
  <si>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</si>
  <si>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</si>
  <si>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</si>
  <si>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</si>
  <si>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</si>
  <si>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</si>
  <si>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</si>
  <si>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</si>
  <si>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</si>
  <si>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</si>
  <si>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</si>
  <si>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</si>
  <si>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</si>
  <si>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</si>
  <si>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</si>
  <si>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</si>
  <si>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</si>
  <si>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</si>
  <si>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</si>
  <si>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</si>
  <si>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</si>
  <si>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</si>
  <si>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</si>
  <si>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</si>
  <si>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</si>
  <si>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</si>
  <si>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</si>
  <si>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</si>
  <si>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</si>
  <si>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</si>
  <si>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</si>
  <si>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</si>
  <si>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</si>
  <si>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</si>
  <si>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</si>
  <si>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</si>
  <si>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</si>
  <si>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</si>
  <si>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</si>
  <si>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</si>
  <si>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</si>
  <si>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</si>
  <si>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</si>
  <si>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</si>
  <si>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</si>
  <si>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</si>
  <si>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</si>
  <si>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</si>
  <si>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</si>
  <si>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</si>
  <si>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</si>
  <si>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</si>
  <si>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</si>
  <si>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</si>
  <si>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</si>
  <si>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</si>
  <si>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</si>
  <si>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</si>
  <si>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</si>
  <si>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</si>
  <si>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</si>
  <si>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</si>
  <si>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</si>
  <si>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</si>
  <si>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</si>
  <si>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</si>
  <si>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</si>
  <si>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</si>
  <si>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</si>
  <si>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</si>
  <si>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</si>
  <si>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</si>
  <si>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</si>
  <si>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</si>
  <si>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</si>
  <si>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</si>
  <si>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</si>
  <si>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</si>
  <si>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</si>
  <si>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</si>
  <si>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</si>
  <si>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</si>
  <si>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</si>
  <si>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</si>
  <si>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</si>
  <si>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</si>
  <si>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</si>
  <si>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</si>
  <si>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</si>
  <si>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</si>
  <si>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</si>
  <si>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</si>
  <si>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</si>
  <si>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</si>
  <si>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</si>
  <si>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</si>
  <si>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</si>
  <si>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</si>
  <si>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</si>
  <si>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</si>
  <si>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</si>
  <si>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</si>
  <si>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</si>
  <si>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</si>
  <si>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</si>
  <si>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</si>
  <si>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</si>
  <si>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</si>
  <si>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</si>
  <si>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</si>
  <si>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</si>
  <si>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</si>
  <si>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</si>
  <si>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</si>
  <si>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</si>
  <si>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</si>
  <si>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</si>
  <si>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</si>
  <si>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</si>
  <si>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</si>
  <si>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</si>
  <si>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</si>
  <si>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</si>
  <si>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</si>
  <si>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</si>
  <si>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</si>
  <si>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</si>
  <si>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</si>
  <si>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</si>
  <si>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</si>
  <si>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</si>
  <si>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</si>
  <si>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</si>
  <si>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</si>
  <si>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</si>
  <si>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</si>
  <si>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</si>
  <si>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</si>
  <si>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</si>
  <si>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</si>
  <si>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</si>
  <si>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</si>
  <si>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</si>
  <si>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</si>
  <si>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</si>
  <si>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</si>
  <si>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</si>
  <si>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</si>
  <si>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</si>
  <si>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</si>
  <si>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</si>
  <si>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</si>
  <si>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</si>
  <si>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</si>
  <si>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</si>
  <si>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</si>
  <si>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</si>
  <si>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</si>
  <si>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</si>
  <si>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</si>
  <si>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</si>
  <si>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</si>
  <si>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</si>
  <si>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</si>
  <si>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</si>
  <si>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</si>
  <si>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</si>
  <si>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</si>
  <si>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</si>
  <si>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</si>
  <si>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</si>
  <si>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</si>
  <si>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</si>
  <si>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</si>
  <si>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</si>
  <si>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</si>
  <si>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</si>
  <si>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</si>
  <si>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</si>
  <si>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</si>
  <si>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</si>
  <si>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</si>
  <si>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</si>
  <si>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</si>
  <si>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</si>
  <si>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</si>
  <si>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</si>
  <si>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</si>
  <si>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</si>
  <si>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</si>
  <si>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</si>
  <si>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</si>
  <si>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</si>
  <si>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</si>
  <si>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</si>
  <si>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</si>
  <si>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</si>
  <si>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</si>
  <si>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</si>
  <si>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</si>
  <si>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</si>
  <si>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</si>
  <si>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</si>
  <si>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</si>
  <si>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</si>
  <si>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</si>
  <si>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</si>
  <si>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</si>
  <si>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</si>
  <si>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</si>
  <si>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</si>
  <si>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</si>
  <si>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</si>
  <si>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</si>
  <si>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</si>
  <si>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</si>
  <si>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</si>
  <si>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</si>
  <si>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</si>
  <si>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</si>
  <si>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</si>
  <si>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</si>
  <si>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</si>
  <si>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</si>
  <si>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</si>
  <si>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</si>
  <si>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</si>
  <si>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</si>
  <si>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</si>
  <si>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</si>
  <si>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</si>
  <si>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</si>
  <si>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</si>
  <si>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</si>
  <si>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</si>
  <si>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</si>
  <si>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</si>
  <si>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</si>
  <si>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</si>
  <si>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</si>
  <si>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</si>
  <si>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</si>
  <si>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</si>
  <si>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</si>
  <si>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</si>
  <si>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</si>
  <si>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</si>
  <si>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</si>
  <si>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</si>
  <si>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</si>
  <si>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</si>
  <si>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</si>
  <si>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</si>
  <si>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</si>
  <si>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</si>
  <si>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</si>
  <si>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</si>
  <si>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</si>
  <si>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</si>
  <si>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</si>
  <si>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</si>
  <si>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</si>
  <si>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</si>
  <si>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</si>
  <si>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</si>
  <si>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</si>
  <si>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</si>
  <si>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</si>
  <si>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</si>
  <si>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</si>
  <si>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</si>
  <si>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</si>
  <si>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</si>
  <si>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</si>
  <si>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</si>
  <si>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</si>
  <si>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</si>
  <si>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</si>
  <si>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</si>
  <si>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</si>
  <si>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</si>
  <si>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</si>
  <si>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</si>
  <si>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</si>
  <si>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</si>
  <si>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</si>
  <si>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</si>
  <si>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</si>
  <si>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</si>
  <si>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</si>
  <si>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</si>
  <si>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</si>
  <si>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</si>
  <si>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</si>
  <si>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</si>
  <si>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</si>
  <si>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</si>
  <si>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</si>
  <si>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</si>
  <si>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</si>
  <si>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</si>
  <si>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</si>
  <si>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</si>
  <si>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</si>
  <si>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</si>
  <si>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</si>
  <si>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</si>
  <si>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</si>
  <si>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</si>
  <si>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</si>
  <si>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</si>
  <si>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</si>
  <si>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</si>
  <si>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</si>
  <si>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</si>
  <si>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</si>
  <si>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</si>
  <si>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</si>
  <si>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</si>
  <si>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</si>
  <si>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</si>
  <si>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</si>
  <si>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</si>
  <si>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</si>
  <si>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</si>
  <si>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</si>
  <si>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</si>
  <si>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</si>
  <si>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</si>
  <si>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</si>
  <si>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</si>
  <si>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</si>
  <si>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</si>
  <si>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</si>
  <si>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</si>
  <si>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</si>
  <si>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</si>
  <si>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</si>
  <si>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</si>
  <si>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</si>
  <si>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</si>
  <si>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</si>
  <si>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</si>
  <si>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</si>
  <si>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</si>
  <si>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</si>
  <si>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</si>
  <si>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</si>
  <si>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</si>
  <si>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</si>
  <si>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</si>
  <si>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</si>
  <si>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</si>
  <si>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</si>
  <si>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</si>
  <si>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</si>
  <si>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</si>
  <si>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</si>
  <si>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</si>
  <si>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</si>
  <si>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</si>
  <si>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</si>
  <si>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</si>
  <si>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</si>
  <si>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</si>
  <si>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</si>
  <si>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</si>
  <si>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</si>
  <si>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</si>
  <si>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</si>
  <si>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</si>
  <si>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</si>
  <si>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</si>
  <si>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</si>
  <si>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</si>
  <si>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</si>
  <si>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</si>
  <si>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</si>
  <si>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</si>
  <si>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</si>
  <si>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</si>
  <si>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</si>
  <si>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</si>
  <si>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</si>
  <si>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</si>
  <si>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</si>
  <si>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</si>
  <si>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</si>
  <si>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</si>
  <si>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</si>
  <si>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</si>
  <si>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</si>
  <si>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</si>
  <si>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</si>
  <si>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</si>
  <si>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</si>
  <si>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</si>
  <si>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</si>
  <si>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</si>
  <si>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</si>
  <si>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</si>
  <si>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</si>
  <si>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</si>
  <si>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</si>
  <si>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</si>
  <si>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</si>
  <si>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</si>
  <si>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</si>
  <si>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</si>
  <si>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</si>
  <si>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</si>
  <si>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</si>
  <si>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</si>
  <si>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</si>
  <si>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</si>
  <si>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</si>
  <si>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</si>
  <si>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</si>
  <si>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</si>
  <si>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</si>
  <si>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</si>
  <si>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</si>
  <si>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</si>
  <si>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</si>
  <si>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</si>
  <si>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</si>
  <si>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</si>
  <si>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</si>
  <si>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</si>
  <si>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</si>
  <si>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</si>
  <si>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</si>
  <si>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</si>
  <si>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</si>
  <si>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</si>
  <si>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</si>
  <si>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</si>
  <si>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</si>
  <si>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</si>
  <si>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</si>
  <si>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</si>
  <si>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</si>
  <si>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</si>
  <si>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</si>
  <si>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</si>
  <si>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</si>
  <si>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</si>
  <si>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</si>
  <si>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</si>
  <si>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</si>
  <si>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</si>
  <si>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</si>
  <si>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</si>
  <si>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</si>
  <si>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</si>
  <si>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</si>
  <si>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</si>
  <si>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</si>
  <si>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</si>
  <si>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</si>
  <si>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</si>
  <si>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</si>
  <si>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</si>
  <si>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</si>
  <si>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</si>
  <si>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</si>
  <si>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</si>
  <si>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</si>
  <si>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</si>
  <si>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</si>
  <si>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</si>
  <si>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</si>
  <si>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</si>
  <si>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</si>
  <si>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</si>
  <si>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</si>
  <si>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</si>
  <si>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</si>
  <si>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</si>
  <si>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</si>
  <si>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</si>
  <si>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</si>
  <si>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</si>
  <si>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</si>
  <si>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</si>
  <si>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</si>
  <si>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</si>
  <si>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</si>
  <si>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</si>
  <si>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</si>
  <si>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</si>
  <si>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</si>
  <si>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</si>
  <si>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</si>
  <si>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</si>
  <si>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</si>
  <si>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</si>
  <si>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</si>
  <si>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</si>
  <si>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</si>
  <si>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</si>
  <si>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</si>
  <si>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</si>
  <si>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</si>
  <si>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</si>
  <si>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</si>
  <si>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</si>
  <si>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</si>
  <si>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</si>
  <si>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</si>
  <si>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</si>
  <si>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</si>
  <si>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</si>
  <si>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</si>
  <si>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</si>
  <si>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</si>
  <si>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</si>
  <si>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</si>
  <si>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</si>
  <si>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</si>
  <si>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</si>
  <si>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</si>
  <si>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</si>
  <si>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</si>
  <si>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</si>
  <si>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</si>
  <si>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</si>
  <si>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</si>
  <si>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</si>
  <si>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</si>
  <si>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</si>
  <si>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</si>
  <si>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</si>
  <si>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</si>
  <si>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</si>
  <si>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</si>
  <si>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</si>
  <si>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</si>
  <si>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</si>
  <si>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</si>
  <si>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</si>
  <si>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</si>
  <si>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</si>
  <si>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</si>
  <si>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</si>
  <si>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</si>
  <si>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</si>
  <si>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</si>
  <si>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</si>
  <si>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</si>
  <si>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</si>
  <si>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</si>
  <si>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</si>
  <si>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</si>
  <si>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</si>
  <si>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</si>
  <si>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</si>
  <si>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</si>
  <si>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</si>
  <si>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</si>
  <si>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</si>
  <si>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</si>
  <si>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</si>
  <si>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</si>
  <si>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</si>
  <si>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</si>
  <si>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</si>
  <si>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</si>
  <si>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</si>
  <si>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</si>
  <si>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</si>
  <si>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</si>
  <si>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</si>
  <si>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</si>
  <si>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</si>
  <si>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</si>
  <si>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</si>
  <si>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</si>
  <si>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</si>
  <si>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</si>
  <si>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</si>
  <si>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</si>
  <si>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</si>
  <si>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</si>
  <si>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</si>
  <si>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</si>
  <si>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</si>
  <si>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</si>
  <si>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</si>
  <si>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</si>
  <si>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</si>
  <si>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</si>
  <si>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</si>
  <si>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</si>
  <si>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</si>
  <si>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</si>
  <si>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</si>
  <si>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</si>
  <si>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</si>
  <si>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</si>
  <si>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</si>
  <si>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</si>
  <si>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</si>
  <si>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</si>
  <si>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</si>
  <si>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</si>
  <si>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</si>
  <si>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</si>
  <si>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</si>
  <si>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</si>
  <si>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</si>
  <si>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</si>
  <si>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</si>
  <si>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</si>
  <si>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</si>
  <si>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</si>
  <si>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</si>
  <si>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</si>
  <si>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</si>
  <si>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</si>
  <si>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</si>
  <si>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</si>
  <si>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</si>
  <si>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</si>
  <si>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</si>
  <si>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</si>
  <si>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</si>
  <si>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</si>
  <si>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</si>
  <si>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</si>
  <si>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</si>
  <si>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</si>
  <si>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</si>
  <si>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</si>
  <si>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</si>
  <si>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</si>
  <si>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</si>
  <si>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</si>
  <si>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</si>
  <si>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</si>
  <si>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</si>
  <si>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</si>
  <si>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</si>
  <si>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</si>
  <si>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</si>
  <si>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</si>
  <si>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</si>
  <si>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</si>
  <si>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</si>
  <si>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</si>
  <si>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</si>
  <si>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</si>
  <si>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</si>
  <si>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</si>
  <si>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</si>
  <si>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</si>
  <si>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</si>
  <si>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</si>
  <si>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</si>
  <si>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</si>
  <si>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</si>
  <si>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</si>
  <si>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</si>
  <si>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</si>
  <si>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</si>
  <si>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</si>
  <si>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</si>
  <si>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</si>
  <si>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</si>
  <si>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</si>
  <si>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</si>
  <si>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</si>
  <si>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</si>
  <si>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</si>
  <si>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</si>
  <si>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</si>
  <si>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</si>
  <si>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</si>
  <si>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</si>
  <si>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</si>
  <si>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</si>
  <si>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</si>
  <si>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</si>
  <si>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</si>
  <si>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</si>
  <si>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</si>
  <si>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</si>
  <si>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</si>
  <si>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</si>
  <si>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</si>
  <si>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</si>
  <si>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</si>
  <si>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</si>
  <si>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</si>
  <si>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</si>
  <si>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</si>
  <si>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</si>
  <si>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</si>
  <si>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</si>
  <si>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</si>
  <si>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</si>
  <si>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</si>
  <si>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</si>
  <si>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</si>
  <si>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</si>
  <si>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</si>
  <si>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</si>
  <si>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</si>
  <si>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</si>
  <si>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</si>
  <si>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</si>
  <si>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</si>
  <si>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</si>
  <si>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</si>
  <si>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</si>
  <si>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</si>
  <si>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</si>
  <si>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</si>
  <si>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</si>
  <si>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</si>
  <si>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</si>
  <si>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</si>
  <si>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</si>
  <si>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</si>
  <si>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</si>
  <si>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</si>
  <si>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</si>
  <si>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</si>
  <si>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</si>
  <si>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</si>
  <si>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</si>
  <si>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</si>
  <si>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</si>
  <si>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</si>
  <si>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</si>
  <si>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</si>
  <si>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</si>
  <si>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</si>
  <si>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</si>
  <si>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</si>
  <si>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</si>
  <si>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</si>
  <si>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</si>
  <si>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</si>
  <si>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</si>
  <si>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</si>
  <si>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</si>
  <si>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</si>
  <si>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</si>
  <si>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</si>
  <si>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</si>
  <si>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</si>
  <si>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</si>
  <si>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</si>
  <si>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</si>
  <si>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</si>
  <si>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</si>
  <si>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</si>
  <si>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</si>
  <si>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</si>
  <si>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</si>
  <si>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</si>
  <si>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</si>
  <si>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</si>
  <si>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</si>
  <si>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</si>
  <si>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</si>
  <si>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</si>
  <si>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</si>
  <si>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</si>
  <si>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</si>
  <si>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</si>
  <si>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</si>
  <si>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</si>
  <si>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</si>
  <si>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</si>
  <si>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</si>
  <si>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</si>
  <si>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</si>
  <si>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</si>
  <si>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</si>
  <si>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</si>
  <si>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</si>
  <si>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</si>
  <si>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</si>
  <si>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</si>
  <si>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</si>
  <si>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</si>
  <si>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</si>
  <si>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</si>
  <si>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</si>
  <si>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</si>
  <si>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</si>
  <si>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</si>
  <si>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</si>
  <si>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</si>
  <si>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</si>
  <si>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</si>
  <si>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</si>
  <si>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</si>
  <si>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</si>
  <si>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</si>
  <si>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</si>
  <si>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</si>
  <si>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</si>
  <si>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</si>
  <si>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</si>
  <si>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</si>
  <si>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</si>
  <si>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</si>
  <si>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</si>
  <si>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</si>
  <si>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</si>
  <si>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</si>
  <si>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</si>
  <si>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</si>
  <si>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</si>
  <si>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</si>
  <si>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</si>
  <si>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</si>
  <si>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</si>
  <si>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</si>
  <si>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</si>
  <si>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</si>
  <si>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</si>
  <si>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</si>
  <si>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</si>
  <si>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</si>
  <si>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</si>
  <si>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</si>
  <si>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</si>
  <si>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</si>
  <si>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</si>
  <si>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</si>
  <si>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</si>
  <si>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</si>
  <si>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</si>
  <si>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</si>
  <si>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</si>
  <si>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</si>
  <si>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</si>
  <si>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</si>
  <si>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</si>
  <si>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</si>
  <si>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</si>
  <si>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</si>
  <si>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</si>
  <si>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</si>
  <si>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</si>
  <si>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</si>
  <si>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</si>
  <si>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</si>
  <si>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</si>
  <si>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</si>
  <si>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</si>
  <si>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</si>
  <si>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</si>
  <si>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</si>
  <si>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</si>
  <si>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</si>
  <si>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</si>
  <si>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</si>
  <si>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</si>
  <si>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</si>
  <si>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</si>
  <si>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</si>
  <si>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</si>
  <si>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</si>
  <si>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</si>
  <si>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</si>
  <si>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</si>
  <si>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</si>
  <si>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</si>
  <si>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</si>
  <si>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</si>
  <si>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</si>
  <si>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</si>
  <si>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</si>
  <si>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</si>
  <si>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</si>
  <si>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</si>
  <si>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</si>
  <si>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</si>
  <si>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</si>
  <si>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</si>
  <si>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</si>
  <si>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</si>
  <si>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</si>
  <si>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</si>
  <si>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</si>
  <si>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</si>
  <si>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</si>
  <si>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</si>
  <si>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</si>
  <si>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</si>
  <si>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</si>
  <si>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</si>
  <si>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</si>
  <si>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</si>
  <si>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</si>
  <si>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</si>
  <si>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</si>
  <si>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</si>
  <si>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</si>
  <si>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</si>
  <si>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</si>
  <si>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</si>
  <si>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</si>
  <si>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</si>
  <si>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</si>
  <si>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</si>
  <si>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</si>
  <si>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</si>
  <si>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</si>
  <si>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</si>
  <si>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</si>
  <si>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</si>
  <si>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</si>
  <si>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</si>
  <si>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</si>
  <si>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</si>
  <si>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</si>
  <si>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</si>
  <si>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</si>
  <si>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</si>
  <si>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</si>
  <si>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</si>
  <si>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</si>
  <si>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</si>
  <si>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</si>
  <si>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</si>
  <si>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</si>
  <si>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</si>
  <si>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</si>
  <si>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</si>
  <si>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</si>
  <si>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</si>
  <si>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</si>
  <si>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</si>
  <si>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</si>
  <si>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</si>
  <si>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</si>
  <si>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</si>
  <si>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</si>
  <si>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</si>
  <si>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</si>
  <si>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</si>
  <si>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</si>
  <si>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</si>
  <si>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</si>
  <si>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</si>
  <si>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</si>
  <si>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</si>
  <si>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</si>
  <si>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</si>
  <si>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</si>
  <si>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</si>
  <si>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</si>
  <si>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</si>
  <si>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</si>
  <si>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</si>
  <si>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</si>
  <si>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</si>
  <si>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</si>
  <si>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</si>
  <si>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</si>
  <si>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</si>
  <si>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</si>
  <si>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</si>
  <si>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</si>
  <si>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</si>
  <si>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</si>
  <si>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</si>
  <si>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</si>
  <si>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</si>
  <si>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</si>
  <si>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</si>
  <si>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</si>
  <si>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</si>
  <si>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</si>
  <si>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</si>
  <si>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</si>
  <si>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</si>
  <si>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</si>
  <si>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</si>
  <si>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</si>
  <si>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</si>
  <si>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</si>
  <si>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</si>
  <si>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</si>
  <si>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</si>
  <si>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</si>
  <si>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</si>
  <si>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</si>
  <si>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</si>
  <si>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</si>
  <si>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</si>
  <si>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</si>
  <si>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</si>
  <si>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</si>
  <si>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</si>
  <si>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</si>
  <si>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</si>
  <si>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</si>
  <si>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</si>
  <si>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</si>
  <si>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</si>
  <si>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</si>
  <si>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</si>
  <si>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</si>
  <si>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</si>
  <si>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</si>
  <si>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</si>
  <si>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</si>
  <si>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</si>
  <si>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</si>
  <si>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</si>
  <si>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</si>
  <si>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</si>
  <si>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</si>
  <si>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</si>
  <si>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</si>
  <si>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</si>
  <si>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</si>
  <si>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</si>
  <si>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</si>
  <si>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</si>
  <si>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</si>
  <si>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</si>
  <si>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</si>
  <si>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</si>
  <si>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</si>
  <si>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</si>
  <si>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</si>
  <si>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</si>
  <si>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</si>
  <si>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</si>
  <si>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</si>
  <si>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</si>
  <si>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</si>
  <si>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</si>
  <si>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</si>
  <si>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</si>
  <si>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</si>
  <si>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</si>
  <si>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</si>
  <si>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</si>
  <si>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</si>
  <si>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</si>
  <si>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</si>
  <si>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</si>
  <si>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</si>
  <si>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</si>
  <si>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</si>
  <si>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</si>
  <si>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</si>
  <si>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</si>
  <si>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</si>
  <si>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</si>
  <si>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</si>
  <si>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</si>
  <si>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</si>
  <si>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</si>
  <si>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</si>
  <si>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</si>
  <si>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</si>
  <si>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</si>
  <si>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</si>
  <si>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</si>
  <si>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</si>
  <si>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</si>
  <si>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</si>
  <si>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</si>
  <si>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</si>
  <si>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</si>
  <si>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</si>
  <si>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</si>
  <si>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</si>
  <si>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</si>
  <si>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</si>
  <si>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</si>
  <si>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</si>
  <si>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</si>
  <si>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</si>
  <si>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</si>
  <si>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</si>
  <si>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</si>
  <si>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</si>
  <si>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</si>
  <si>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</si>
  <si>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</si>
  <si>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</si>
  <si>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</si>
  <si>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</si>
  <si>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</si>
  <si>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</si>
  <si>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</si>
  <si>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</si>
  <si>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</si>
  <si>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</si>
  <si>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</si>
  <si>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</si>
  <si>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</si>
  <si>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</si>
  <si>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</si>
  <si>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</si>
  <si>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</si>
  <si>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</si>
  <si>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</si>
  <si>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</si>
  <si>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</si>
  <si>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</si>
  <si>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</si>
  <si>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</si>
  <si>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</si>
  <si>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</si>
  <si>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</si>
  <si>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</si>
  <si>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</si>
  <si>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</si>
  <si>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</si>
  <si>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</si>
  <si>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</si>
  <si>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</si>
  <si>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</si>
  <si>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</si>
  <si>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</si>
  <si>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</si>
  <si>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</si>
  <si>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</si>
  <si>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</si>
  <si>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</si>
  <si>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</si>
  <si>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</si>
  <si>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</si>
  <si>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</si>
  <si>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</si>
  <si>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</si>
  <si>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</si>
  <si>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</si>
  <si>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</si>
  <si>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</si>
  <si>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</si>
  <si>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</si>
  <si>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</si>
  <si>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</si>
  <si>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</si>
  <si>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</si>
  <si>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</si>
  <si>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</si>
  <si>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</si>
  <si>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</si>
  <si>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</si>
  <si>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</si>
  <si>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</si>
  <si>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</si>
  <si>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</si>
  <si>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</si>
  <si>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</si>
  <si>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</si>
  <si>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</si>
  <si>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</si>
  <si>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</si>
  <si>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</si>
  <si>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</si>
  <si>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</si>
  <si>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</si>
  <si>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</si>
  <si>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</si>
  <si>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</si>
  <si>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</si>
  <si>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</si>
  <si>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</si>
  <si>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</si>
  <si>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</si>
  <si>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</si>
  <si>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</si>
  <si>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</si>
  <si>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</si>
  <si>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</si>
  <si>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</si>
  <si>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</si>
  <si>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</si>
  <si>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</si>
  <si>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</si>
  <si>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</si>
  <si>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</si>
  <si>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</si>
  <si>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</si>
  <si>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</si>
  <si>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</si>
  <si>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</si>
  <si>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</si>
  <si>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</si>
  <si>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</si>
  <si>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</si>
  <si>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</si>
  <si>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</si>
  <si>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</si>
  <si>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</si>
  <si>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</si>
  <si>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</si>
  <si>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</si>
  <si>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</si>
  <si>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</si>
  <si>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</si>
  <si>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</si>
  <si>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</si>
  <si>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</si>
  <si>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</si>
  <si>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</si>
  <si>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</si>
  <si>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</si>
  <si>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</si>
  <si>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</si>
  <si>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</si>
  <si>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</si>
  <si>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</si>
  <si>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</si>
  <si>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</si>
  <si>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</si>
  <si>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</si>
  <si>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</si>
  <si>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</si>
  <si>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</si>
  <si>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</si>
  <si>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</si>
  <si>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</si>
  <si>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</si>
  <si>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</si>
  <si>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</si>
  <si>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</si>
  <si>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</si>
  <si>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</si>
  <si>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</si>
  <si>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</si>
  <si>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</si>
  <si>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</si>
  <si>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</si>
  <si>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</si>
  <si>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</si>
  <si>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</si>
  <si>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</si>
  <si>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</si>
  <si>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</si>
  <si>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</si>
  <si>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</si>
  <si>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</si>
  <si>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</si>
  <si>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</si>
  <si>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</si>
  <si>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</si>
  <si>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</si>
  <si>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</si>
  <si>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</si>
  <si>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</si>
  <si>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</si>
  <si>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</si>
  <si>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</si>
  <si>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</si>
  <si>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</si>
  <si>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</si>
  <si>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</si>
  <si>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</si>
  <si>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</si>
  <si>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</si>
  <si>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</si>
  <si>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</si>
  <si>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</si>
  <si>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</si>
  <si>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</si>
  <si>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</si>
  <si>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</si>
  <si>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</si>
  <si>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</si>
  <si>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</si>
  <si>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</si>
  <si>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</si>
  <si>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</si>
  <si>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</si>
  <si>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</si>
  <si>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</si>
  <si>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</si>
  <si>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</si>
  <si>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</si>
  <si>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</si>
  <si>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</si>
  <si>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</si>
  <si>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</si>
  <si>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</si>
  <si>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</si>
  <si>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</si>
  <si>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</si>
  <si>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</si>
  <si>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</si>
  <si>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</si>
  <si>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</si>
  <si>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</si>
  <si>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</si>
  <si>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</si>
  <si>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</si>
  <si>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</si>
  <si>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</si>
  <si>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</si>
  <si>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</si>
  <si>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</si>
  <si>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</si>
  <si>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</si>
  <si>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</si>
  <si>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</si>
  <si>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</si>
  <si>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</si>
  <si>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</si>
  <si>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</si>
  <si>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</si>
  <si>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</si>
  <si>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</si>
  <si>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</si>
  <si>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</si>
  <si>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</si>
  <si>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</si>
  <si>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</si>
  <si>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</si>
  <si>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</si>
  <si>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</si>
  <si>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</si>
  <si>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</si>
  <si>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</si>
  <si>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</si>
  <si>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</si>
  <si>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</si>
  <si>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</si>
  <si>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</si>
  <si>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</si>
  <si>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</si>
  <si>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</si>
  <si>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</si>
  <si>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</si>
  <si>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</si>
  <si>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</si>
  <si>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</si>
  <si>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</si>
  <si>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</si>
  <si>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</si>
  <si>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</si>
  <si>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</si>
  <si>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</si>
  <si>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</si>
  <si>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</si>
  <si>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</si>
  <si>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</si>
  <si>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</si>
  <si>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</si>
  <si>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</si>
  <si>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</si>
  <si>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</si>
  <si>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</si>
  <si>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</si>
  <si>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</si>
  <si>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</si>
  <si>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</si>
  <si>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</si>
  <si>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</si>
  <si>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</si>
  <si>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</si>
  <si>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</si>
  <si>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</si>
  <si>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</si>
  <si>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</si>
  <si>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</si>
  <si>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</si>
  <si>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</si>
  <si>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</si>
  <si>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</si>
  <si>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</si>
  <si>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</si>
  <si>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</si>
  <si>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</si>
  <si>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</si>
  <si>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</si>
  <si>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</si>
  <si>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</si>
  <si>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</si>
  <si>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</si>
  <si>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</si>
  <si>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</si>
  <si>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</si>
  <si>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</si>
  <si>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</si>
  <si>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</si>
  <si>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</si>
  <si>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</si>
  <si>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</si>
  <si>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</si>
  <si>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</si>
  <si>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</si>
  <si>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</si>
  <si>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</si>
  <si>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</si>
  <si>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</si>
  <si>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</si>
  <si>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</si>
  <si>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</si>
  <si>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</si>
  <si>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</si>
  <si>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</si>
  <si>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</si>
  <si>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</si>
  <si>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</si>
  <si>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</si>
  <si>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</si>
  <si>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</si>
  <si>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</si>
  <si>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</si>
  <si>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</si>
  <si>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</si>
  <si>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</si>
  <si>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</si>
  <si>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</si>
  <si>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</si>
  <si>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</si>
  <si>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</si>
  <si>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</si>
  <si>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</si>
  <si>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</si>
  <si>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</si>
  <si>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</si>
  <si>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</si>
  <si>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</si>
  <si>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</si>
  <si>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</si>
  <si>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</si>
  <si>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</si>
  <si>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</si>
  <si>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</si>
  <si>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</si>
  <si>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</si>
  <si>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</si>
  <si>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</si>
  <si>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</si>
  <si>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</si>
  <si>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</si>
  <si>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</si>
  <si>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</si>
  <si>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</si>
  <si>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</si>
  <si>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</si>
  <si>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</si>
  <si>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</si>
  <si>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</si>
  <si>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</si>
  <si>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</si>
  <si>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</si>
  <si>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</si>
  <si>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</si>
  <si>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</si>
  <si>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</si>
  <si>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</si>
  <si>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</si>
  <si>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</si>
  <si>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</si>
  <si>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</si>
  <si>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</si>
  <si>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</si>
  <si>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</si>
  <si>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</si>
  <si>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</si>
  <si>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</si>
  <si>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</si>
  <si>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</si>
  <si>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</si>
  <si>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</si>
  <si>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</si>
  <si>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</si>
  <si>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</si>
  <si>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</si>
  <si>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</si>
  <si>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</si>
  <si>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</si>
  <si>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</si>
  <si>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</si>
  <si>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</si>
  <si>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</si>
  <si>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</si>
  <si>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</si>
  <si>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</si>
  <si>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</si>
  <si>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</si>
  <si>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</si>
  <si>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</si>
  <si>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</si>
  <si>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</si>
  <si>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</si>
  <si>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</si>
  <si>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</si>
  <si>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</si>
  <si>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</si>
  <si>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</si>
  <si>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</si>
  <si>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</si>
  <si>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</si>
  <si>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</si>
  <si>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</si>
  <si>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</si>
  <si>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</si>
  <si>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</si>
  <si>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</si>
  <si>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</si>
  <si>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</si>
  <si>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</si>
  <si>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</si>
  <si>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</si>
  <si>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</si>
  <si>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</si>
  <si>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</si>
  <si>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</si>
  <si>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</si>
  <si>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</si>
  <si>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</si>
  <si>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</si>
  <si>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</si>
  <si>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</si>
  <si>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</si>
  <si>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</si>
  <si>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</si>
  <si>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</si>
  <si>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</si>
  <si>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</si>
  <si>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</si>
  <si>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</si>
  <si>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</si>
  <si>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</si>
  <si>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</si>
  <si>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</si>
  <si>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</si>
  <si>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</si>
  <si>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</si>
  <si>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</si>
  <si>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</si>
  <si>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</si>
  <si>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</si>
  <si>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</si>
  <si>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</si>
  <si>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</si>
  <si>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</si>
  <si>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</si>
  <si>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</si>
  <si>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</si>
  <si>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</si>
  <si>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</si>
  <si>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</si>
  <si>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</si>
  <si>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</si>
  <si>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</si>
  <si>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</si>
  <si>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</si>
  <si>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</si>
  <si>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</si>
  <si>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</si>
  <si>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</si>
  <si>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</si>
  <si>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</si>
  <si>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</si>
  <si>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</si>
  <si>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</si>
  <si>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</si>
  <si>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</si>
  <si>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</si>
  <si>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</si>
  <si>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</si>
  <si>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</si>
  <si>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</si>
  <si>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</si>
  <si>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</si>
  <si>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</si>
  <si>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</si>
  <si>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</si>
  <si>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</si>
  <si>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</si>
  <si>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</si>
  <si>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</si>
  <si>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</si>
  <si>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</si>
  <si>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</si>
  <si>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</si>
  <si>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</si>
  <si>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</si>
  <si>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</si>
  <si>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</si>
  <si>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</si>
  <si>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</si>
  <si>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</si>
  <si>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</si>
  <si>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</si>
  <si>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</si>
  <si>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</si>
  <si>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</si>
  <si>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</si>
  <si>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</si>
  <si>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</si>
  <si>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</si>
  <si>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</si>
  <si>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</si>
  <si>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</si>
  <si>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</si>
  <si>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</si>
  <si>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</si>
  <si>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</si>
  <si>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</si>
  <si>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</si>
  <si>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</si>
  <si>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</si>
  <si>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</si>
  <si>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</si>
  <si>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</si>
  <si>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</si>
  <si>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</si>
  <si>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</si>
  <si>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</si>
  <si>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</si>
  <si>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</si>
  <si>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</si>
  <si>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</si>
  <si>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</si>
  <si>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</si>
  <si>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</si>
  <si>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</si>
  <si>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</si>
  <si>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</si>
  <si>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</si>
  <si>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</si>
  <si>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</si>
  <si>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</si>
  <si>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</si>
  <si>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</si>
  <si>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</si>
  <si>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</si>
  <si>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</si>
  <si>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</si>
  <si>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</si>
  <si>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</si>
  <si>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</si>
  <si>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</si>
  <si>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</si>
  <si>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</si>
  <si>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</si>
  <si>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</si>
  <si>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</si>
  <si>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</si>
  <si>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</si>
  <si>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</si>
  <si>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</si>
  <si>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</si>
  <si>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</si>
  <si>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</si>
  <si>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</si>
  <si>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</si>
  <si>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</si>
  <si>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</si>
  <si>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</si>
  <si>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</si>
  <si>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</si>
  <si>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</si>
  <si>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</si>
  <si>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</si>
  <si>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</si>
  <si>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</si>
  <si>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</si>
  <si>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</si>
  <si>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</si>
  <si>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</si>
  <si>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</si>
  <si>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</si>
  <si>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</si>
  <si>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</si>
  <si>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</si>
  <si>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</si>
  <si>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</si>
  <si>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</si>
  <si>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</si>
  <si>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</si>
  <si>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</si>
  <si>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</si>
  <si>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</si>
  <si>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</si>
  <si>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</si>
  <si>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</si>
  <si>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</si>
  <si>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</si>
  <si>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</si>
  <si>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</si>
  <si>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</si>
  <si>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</si>
  <si>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</si>
  <si>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</si>
  <si>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</si>
  <si>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</si>
  <si>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</si>
  <si>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</si>
  <si>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</si>
  <si>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</si>
  <si>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</si>
  <si>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</si>
  <si>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</si>
  <si>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</si>
  <si>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</si>
  <si>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</si>
  <si>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</si>
  <si>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</si>
  <si>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</si>
  <si>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</si>
  <si>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</si>
  <si>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</si>
  <si>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</si>
  <si>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</si>
  <si>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</si>
  <si>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</si>
  <si>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</si>
  <si>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</si>
  <si>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</si>
  <si>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</si>
  <si>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</si>
  <si>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</si>
  <si>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</si>
  <si>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</si>
  <si>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</si>
  <si>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</si>
  <si>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</si>
  <si>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</si>
  <si>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</si>
  <si>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</si>
  <si>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</si>
  <si>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</si>
  <si>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</si>
  <si>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</si>
  <si>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</si>
  <si>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</si>
  <si>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</si>
  <si>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</si>
  <si>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</si>
  <si>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</si>
  <si>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</si>
  <si>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</si>
  <si>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</si>
  <si>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</si>
  <si>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</si>
  <si>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</si>
  <si>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</si>
  <si>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</si>
  <si>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</si>
  <si>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</si>
  <si>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</si>
  <si>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</si>
  <si>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</si>
  <si>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</si>
  <si>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</si>
  <si>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</si>
  <si>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</si>
  <si>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</si>
  <si>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</si>
  <si>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</si>
  <si>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</si>
  <si>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</si>
  <si>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</si>
  <si>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</si>
  <si>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</si>
  <si>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</si>
  <si>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</si>
  <si>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</si>
  <si>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</si>
  <si>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</si>
  <si>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</si>
  <si>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</si>
  <si>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</si>
  <si>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</si>
  <si>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</si>
  <si>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</si>
  <si>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</si>
  <si>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</si>
  <si>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</si>
  <si>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</si>
  <si>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</si>
  <si>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</si>
  <si>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</si>
  <si>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</si>
  <si>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</si>
  <si>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</si>
  <si>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</si>
  <si>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</si>
  <si>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</si>
  <si>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</si>
  <si>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</si>
  <si>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</si>
  <si>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</si>
  <si>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</si>
  <si>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</si>
  <si>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</si>
  <si>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</si>
  <si>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</si>
  <si>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</si>
  <si>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</si>
  <si>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</si>
  <si>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</si>
  <si>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</si>
  <si>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</si>
  <si>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</si>
  <si>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</si>
  <si>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</si>
  <si>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</si>
  <si>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</si>
  <si>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</si>
  <si>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</si>
  <si>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</si>
  <si>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</si>
  <si>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</si>
  <si>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</si>
  <si>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</si>
  <si>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</si>
  <si>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</si>
  <si>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</si>
  <si>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</si>
  <si>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</si>
  <si>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</si>
  <si>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</si>
  <si>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</si>
  <si>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</si>
  <si>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</si>
  <si>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</si>
  <si>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</si>
  <si>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</si>
  <si>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</si>
  <si>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</si>
  <si>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</si>
  <si>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</si>
  <si>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</si>
  <si>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</si>
  <si>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</si>
  <si>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</si>
  <si>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</si>
  <si>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</si>
  <si>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</si>
  <si>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</si>
  <si>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</si>
  <si>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</si>
  <si>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</si>
  <si>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</si>
  <si>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</si>
  <si>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</si>
  <si>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</si>
  <si>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</si>
  <si>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</si>
  <si>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</si>
  <si>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</si>
  <si>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</si>
  <si>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</si>
  <si>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</si>
  <si>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</si>
  <si>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</si>
  <si>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</si>
  <si>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</si>
  <si>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</si>
  <si>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</si>
  <si>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</si>
  <si>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</si>
  <si>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</si>
  <si>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</si>
  <si>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</si>
  <si>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</si>
  <si>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</si>
  <si>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</si>
  <si>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</si>
  <si>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</si>
  <si>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</si>
  <si>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</si>
  <si>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</si>
  <si>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</si>
  <si>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</si>
  <si>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</si>
  <si>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</si>
  <si>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</si>
  <si>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</si>
  <si>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</si>
  <si>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</si>
  <si>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</si>
  <si>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</si>
  <si>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</si>
  <si>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</si>
  <si>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</si>
  <si>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</si>
  <si>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</si>
  <si>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</si>
  <si>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</si>
  <si>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</si>
  <si>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</si>
  <si>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</si>
  <si>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</si>
  <si>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</si>
  <si>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</si>
  <si>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</si>
  <si>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</si>
  <si>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</si>
  <si>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</si>
  <si>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</si>
  <si>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</si>
  <si>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</si>
  <si>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</si>
  <si>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</si>
  <si>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</si>
  <si>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</si>
  <si>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</si>
  <si>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</si>
  <si>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</si>
  <si>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</si>
  <si>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</si>
  <si>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</si>
  <si>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</si>
  <si>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</si>
  <si>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</si>
  <si>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</si>
  <si>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</si>
  <si>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</si>
  <si>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</si>
  <si>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</si>
  <si>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</si>
  <si>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</si>
  <si>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</si>
  <si>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</si>
  <si>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</si>
  <si>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</si>
  <si>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</si>
  <si>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</si>
  <si>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</si>
  <si>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</si>
  <si>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</si>
  <si>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</si>
  <si>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</si>
  <si>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</si>
  <si>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</si>
  <si>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</si>
  <si>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</si>
  <si>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</si>
  <si>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</si>
  <si>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</si>
  <si>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</si>
  <si>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</si>
  <si>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</si>
  <si>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</si>
  <si>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</si>
  <si>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</si>
  <si>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</si>
  <si>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</si>
  <si>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</si>
  <si>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</si>
  <si>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</si>
  <si>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</si>
  <si>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</si>
  <si>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</si>
  <si>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</si>
  <si>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</si>
  <si>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</si>
  <si>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</si>
  <si>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</si>
  <si>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</si>
  <si>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</si>
  <si>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</si>
  <si>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</si>
  <si>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</si>
  <si>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</si>
  <si>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</si>
  <si>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</si>
  <si>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</si>
  <si>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</si>
  <si>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</si>
  <si>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</si>
  <si>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</si>
  <si>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</si>
  <si>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</si>
  <si>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</si>
  <si>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</si>
  <si>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</si>
  <si>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</si>
  <si>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</si>
  <si>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</si>
  <si>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</si>
  <si>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</si>
  <si>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</si>
  <si>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</si>
  <si>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</si>
  <si>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</si>
  <si>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</si>
  <si>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</si>
  <si>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</si>
  <si>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</si>
  <si>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</si>
  <si>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</si>
  <si>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</si>
  <si>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</si>
  <si>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</si>
  <si>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</si>
  <si>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</si>
  <si>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</si>
  <si>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</si>
  <si>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</si>
  <si>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</si>
  <si>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</si>
  <si>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</si>
  <si>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</si>
  <si>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</si>
  <si>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</si>
  <si>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</si>
  <si>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</si>
  <si>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</si>
  <si>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</si>
  <si>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</si>
  <si>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</si>
  <si>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</si>
  <si>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</si>
  <si>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</si>
  <si>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</si>
  <si>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</si>
  <si>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</si>
  <si>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</si>
  <si>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</si>
  <si>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</si>
  <si>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</si>
  <si>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</si>
  <si>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</si>
  <si>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</si>
  <si>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</si>
  <si>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</si>
  <si>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</si>
  <si>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</si>
  <si>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</si>
  <si>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</si>
  <si>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</si>
  <si>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</si>
  <si>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</si>
  <si>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</si>
  <si>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</si>
  <si>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</si>
  <si>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</si>
  <si>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</si>
  <si>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</si>
  <si>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</si>
  <si>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</si>
  <si>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</si>
  <si>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</si>
  <si>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</si>
  <si>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</si>
  <si>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</si>
  <si>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</si>
  <si>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</si>
  <si>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</si>
  <si>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</si>
  <si>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</si>
  <si>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</si>
  <si>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</si>
  <si>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</si>
  <si>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</si>
  <si>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</si>
  <si>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</si>
  <si>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</si>
  <si>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</si>
  <si>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</si>
  <si>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</si>
  <si>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</si>
  <si>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</si>
  <si>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</si>
  <si>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</si>
  <si>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</si>
  <si>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</si>
  <si>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</si>
  <si>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</si>
  <si>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</si>
  <si>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</si>
  <si>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</si>
  <si>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</si>
  <si>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</si>
  <si>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</si>
  <si>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</si>
  <si>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</si>
  <si>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</si>
  <si>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</si>
  <si>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</si>
  <si>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</si>
  <si>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</si>
  <si>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</si>
  <si>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</si>
  <si>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</si>
  <si>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</si>
  <si>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</si>
  <si>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</si>
  <si>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</si>
  <si>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</si>
  <si>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</si>
  <si>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</si>
  <si>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</si>
  <si>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</si>
  <si>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</si>
  <si>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</si>
  <si>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</si>
  <si>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</si>
  <si>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</si>
  <si>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</si>
  <si>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</si>
  <si>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</si>
  <si>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</si>
  <si>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</si>
  <si>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</si>
  <si>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</si>
  <si>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</si>
  <si>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</si>
  <si>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</si>
  <si>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</si>
  <si>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</si>
  <si>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</si>
  <si>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</si>
  <si>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</si>
  <si>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</si>
  <si>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</si>
  <si>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</si>
  <si>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</si>
  <si>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</si>
  <si>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</si>
  <si>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</si>
  <si>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</si>
  <si>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</si>
  <si>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</si>
  <si>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</si>
  <si>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</si>
  <si>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</si>
  <si>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</si>
  <si>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</si>
  <si>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</si>
  <si>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</si>
  <si>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</si>
  <si>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</si>
  <si>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</si>
  <si>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</si>
  <si>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</si>
  <si>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</si>
  <si>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</si>
  <si>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</si>
  <si>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</si>
  <si>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</si>
  <si>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</si>
  <si>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</si>
  <si>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</si>
  <si>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</si>
  <si>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</si>
  <si>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</si>
  <si>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</si>
  <si>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</si>
  <si>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</si>
  <si>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</si>
  <si>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</si>
  <si>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</si>
  <si>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</si>
  <si>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</si>
  <si>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</si>
  <si>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</si>
  <si>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</si>
  <si>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</si>
  <si>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</si>
  <si>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</si>
  <si>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</si>
  <si>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</si>
  <si>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</si>
  <si>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</si>
  <si>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</si>
  <si>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</si>
  <si>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</si>
  <si>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</si>
  <si>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</si>
  <si>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</si>
  <si>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</si>
  <si>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</si>
  <si>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</si>
  <si>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</si>
  <si>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</si>
  <si>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</si>
  <si>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</si>
  <si>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</si>
  <si>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</si>
  <si>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</si>
  <si>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</si>
  <si>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</si>
  <si>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</si>
  <si>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</si>
  <si>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</si>
  <si>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</si>
  <si>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</si>
  <si>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</si>
  <si>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</si>
  <si>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</si>
  <si>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</si>
  <si>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</si>
  <si>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</si>
  <si>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</si>
  <si>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</si>
  <si>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</si>
  <si>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</si>
  <si>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</si>
  <si>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</si>
  <si>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</si>
  <si>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</si>
  <si>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</si>
  <si>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</si>
  <si>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</si>
  <si>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</si>
  <si>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</si>
  <si>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</si>
  <si>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</si>
  <si>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</si>
  <si>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</si>
  <si>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</si>
  <si>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</si>
  <si>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</si>
  <si>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</si>
  <si>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</si>
  <si>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</si>
  <si>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</si>
  <si>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</si>
  <si>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</si>
  <si>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</si>
  <si>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</si>
  <si>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</si>
  <si>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</si>
  <si>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</si>
  <si>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</si>
  <si>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</si>
  <si>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</si>
  <si>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</si>
  <si>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</si>
  <si>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</si>
  <si>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</si>
  <si>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</si>
  <si>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</si>
  <si>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</si>
  <si>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</si>
  <si>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</si>
  <si>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</si>
  <si>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</si>
  <si>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</si>
  <si>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</si>
  <si>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</si>
  <si>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</si>
  <si>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</si>
  <si>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</si>
  <si>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</si>
  <si>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</si>
  <si>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</si>
  <si>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</si>
  <si>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</si>
  <si>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</si>
  <si>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</si>
  <si>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</si>
  <si>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</si>
  <si>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</si>
  <si>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</si>
  <si>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</si>
  <si>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</si>
  <si>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</si>
  <si>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</si>
  <si>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</si>
  <si>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</si>
  <si>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</si>
  <si>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</si>
  <si>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</si>
  <si>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</si>
  <si>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</si>
  <si>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</si>
  <si>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</si>
  <si>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</si>
  <si>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</si>
  <si>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</si>
  <si>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</si>
  <si>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</si>
  <si>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</si>
  <si>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</si>
  <si>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</si>
  <si>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</si>
  <si>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</si>
  <si>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</si>
  <si>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</si>
  <si>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</si>
  <si>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</si>
  <si>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</si>
  <si>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</si>
  <si>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</si>
  <si>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</si>
  <si>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</si>
  <si>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</si>
  <si>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</si>
  <si>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</si>
  <si>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</si>
  <si>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</si>
  <si>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</si>
  <si>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</si>
  <si>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</si>
  <si>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</si>
  <si>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</si>
  <si>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</si>
  <si>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</si>
  <si>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</si>
  <si>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</si>
  <si>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</si>
  <si>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</si>
  <si>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</si>
  <si>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</si>
  <si>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</si>
  <si>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</si>
  <si>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</si>
  <si>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</si>
  <si>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</si>
  <si>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</si>
  <si>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</si>
  <si>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</si>
  <si>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</si>
  <si>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</si>
  <si>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</si>
  <si>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</si>
  <si>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</si>
  <si>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</si>
  <si>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</si>
  <si>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</si>
  <si>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</si>
  <si>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</si>
  <si>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</si>
  <si>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</si>
  <si>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</si>
  <si>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</si>
  <si>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</si>
  <si>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</si>
  <si>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</si>
  <si>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</si>
  <si>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</si>
  <si>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</si>
  <si>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</si>
  <si>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</si>
  <si>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</si>
  <si>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</si>
  <si>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</si>
  <si>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</si>
  <si>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</si>
  <si>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</si>
  <si>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</si>
  <si>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</si>
  <si>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</si>
  <si>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</si>
  <si>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</si>
  <si>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</si>
  <si>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</si>
  <si>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</si>
  <si>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</si>
  <si>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</si>
  <si>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</si>
  <si>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</si>
  <si>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</si>
  <si>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</si>
  <si>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</si>
  <si>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</si>
  <si>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</si>
  <si>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</si>
  <si>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</si>
  <si>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</si>
  <si>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</si>
  <si>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</si>
  <si>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</si>
  <si>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</si>
  <si>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</si>
  <si>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</si>
  <si>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</si>
  <si>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</si>
  <si>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</si>
  <si>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</si>
  <si>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</si>
  <si>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</si>
  <si>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</si>
  <si>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</si>
  <si>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</si>
  <si>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</si>
  <si>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</si>
  <si>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</si>
  <si>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</si>
  <si>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</si>
  <si>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</si>
  <si>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</si>
  <si>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</si>
  <si>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</si>
  <si>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</si>
  <si>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</si>
  <si>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</si>
  <si>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</si>
  <si>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</si>
  <si>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</si>
  <si>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</si>
  <si>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</si>
  <si>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</si>
  <si>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</si>
  <si>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</si>
  <si>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</si>
  <si>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</si>
  <si>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</si>
  <si>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</si>
  <si>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</si>
  <si>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</si>
  <si>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</si>
  <si>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</si>
  <si>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</si>
  <si>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</si>
  <si>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</si>
  <si>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</si>
  <si>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</si>
  <si>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</si>
  <si>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</si>
  <si>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</si>
  <si>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</si>
  <si>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</si>
  <si>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</si>
  <si>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</si>
  <si>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</si>
  <si>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</si>
  <si>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</si>
  <si>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</si>
  <si>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</si>
  <si>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</si>
  <si>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</si>
  <si>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</si>
  <si>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</si>
  <si>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</si>
  <si>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</si>
  <si>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</si>
  <si>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</si>
  <si>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</si>
  <si>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</si>
  <si>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</si>
  <si>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</si>
  <si>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</si>
  <si>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</si>
  <si>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</si>
  <si>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</si>
  <si>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</si>
  <si>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</si>
  <si>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</si>
  <si>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</si>
  <si>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</si>
  <si>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</si>
  <si>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</si>
  <si>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</si>
  <si>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</si>
  <si>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</si>
  <si>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</si>
  <si>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</si>
  <si>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</si>
  <si>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</si>
  <si>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</si>
  <si>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</si>
  <si>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</si>
  <si>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</si>
  <si>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</si>
  <si>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</si>
  <si>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</si>
  <si>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</si>
  <si>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</si>
  <si>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</si>
  <si>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</si>
  <si>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</si>
  <si>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</si>
  <si>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</si>
  <si>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</si>
  <si>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</si>
  <si>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</si>
  <si>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</si>
  <si>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</si>
  <si>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</si>
  <si>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</si>
  <si>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</si>
  <si>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</si>
  <si>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</si>
  <si>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</si>
  <si>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</si>
  <si>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</si>
  <si>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</si>
  <si>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</si>
  <si>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</si>
  <si>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</si>
  <si>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</si>
  <si>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</si>
  <si>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</si>
  <si>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</si>
  <si>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</si>
  <si>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</si>
  <si>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</si>
  <si>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</si>
  <si>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</si>
  <si>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</si>
  <si>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</si>
  <si>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</si>
  <si>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</si>
  <si>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</si>
  <si>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</si>
  <si>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</si>
  <si>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</si>
  <si>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</si>
  <si>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</si>
  <si>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</si>
  <si>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</si>
  <si>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</si>
  <si>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</si>
  <si>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</si>
  <si>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</si>
  <si>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</si>
  <si>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</si>
  <si>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</si>
  <si>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</si>
  <si>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</si>
  <si>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</si>
  <si>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</si>
  <si>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</si>
  <si>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</si>
  <si>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</si>
  <si>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</si>
  <si>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</si>
  <si>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</si>
  <si>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</si>
  <si>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</si>
  <si>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</si>
  <si>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</si>
  <si>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</si>
  <si>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</si>
  <si>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</si>
  <si>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</si>
  <si>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</si>
  <si>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</si>
  <si>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</si>
  <si>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</si>
  <si>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</si>
  <si>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</si>
  <si>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</si>
  <si>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</si>
  <si>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</si>
  <si>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</si>
  <si>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</si>
  <si>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</si>
  <si>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</si>
  <si>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</si>
  <si>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</si>
  <si>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</si>
  <si>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</si>
  <si>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</si>
  <si>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</si>
  <si>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</si>
  <si>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</si>
  <si>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</si>
  <si>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</si>
  <si>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</si>
  <si>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</si>
  <si>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</si>
  <si>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</si>
  <si>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</si>
  <si>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</si>
  <si>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</si>
  <si>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</si>
  <si>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</si>
  <si>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</si>
  <si>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</si>
  <si>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</si>
  <si>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</si>
  <si>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</si>
  <si>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</si>
  <si>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</si>
  <si>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</si>
  <si>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</si>
  <si>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</si>
  <si>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</si>
  <si>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</si>
  <si>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</si>
  <si>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</si>
  <si>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</si>
  <si>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</si>
  <si>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</si>
  <si>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</si>
  <si>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</si>
  <si>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</si>
  <si>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</si>
  <si>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</si>
  <si>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</si>
  <si>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</si>
  <si>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</si>
  <si>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</si>
  <si>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</si>
  <si>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</si>
  <si>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</si>
  <si>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</si>
  <si>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</si>
  <si>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</si>
  <si>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</si>
  <si>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</si>
  <si>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</si>
  <si>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</si>
  <si>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</si>
  <si>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</si>
  <si>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</si>
  <si>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</si>
  <si>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</si>
  <si>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</si>
  <si>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</si>
  <si>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</si>
  <si>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</si>
  <si>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</si>
  <si>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</si>
  <si>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</si>
  <si>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</si>
  <si>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</si>
  <si>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</si>
  <si>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</si>
  <si>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</si>
  <si>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</si>
  <si>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</si>
  <si>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</si>
  <si>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</si>
  <si>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</si>
  <si>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</si>
  <si>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</si>
  <si>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</si>
  <si>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</si>
  <si>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</si>
  <si>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</si>
  <si>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</si>
  <si>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</si>
  <si>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</si>
  <si>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</si>
  <si>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</si>
  <si>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</si>
  <si>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</si>
  <si>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</si>
  <si>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</si>
  <si>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</si>
  <si>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</si>
  <si>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</si>
  <si>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</si>
  <si>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</si>
  <si>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</si>
  <si>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</si>
  <si>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</si>
  <si>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</si>
  <si>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</si>
  <si>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</si>
  <si>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</si>
  <si>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</si>
  <si>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</si>
  <si>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</si>
  <si>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</si>
  <si>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</si>
  <si>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</si>
  <si>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</si>
  <si>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</si>
  <si>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</si>
  <si>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</si>
  <si>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</si>
  <si>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</si>
  <si>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</si>
  <si>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</si>
  <si>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</si>
  <si>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</si>
  <si>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</si>
  <si>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</si>
  <si>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</si>
  <si>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</si>
  <si>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</si>
  <si>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</si>
  <si>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</si>
  <si>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</si>
  <si>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</si>
  <si>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</si>
  <si>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</si>
  <si>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</si>
  <si>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</si>
  <si>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</si>
  <si>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</si>
  <si>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</si>
  <si>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</si>
  <si>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</si>
  <si>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</si>
  <si>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</si>
  <si>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</si>
  <si>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</si>
  <si>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</si>
  <si>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</si>
  <si>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</si>
  <si>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</si>
  <si>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</si>
  <si>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</si>
  <si>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</si>
  <si>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</si>
  <si>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</si>
  <si>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</si>
  <si>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</si>
  <si>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</si>
  <si>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</si>
  <si>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</si>
  <si>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</si>
  <si>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</si>
  <si>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</si>
  <si>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</si>
  <si>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</si>
  <si>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</si>
  <si>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</si>
  <si>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</si>
  <si>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</si>
  <si>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</si>
  <si>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</si>
  <si>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</si>
  <si>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</si>
  <si>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</si>
  <si>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</si>
  <si>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</si>
  <si>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</si>
  <si>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</si>
  <si>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</si>
  <si>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</si>
  <si>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</si>
  <si>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</si>
  <si>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</si>
  <si>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</si>
  <si>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</si>
  <si>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</si>
  <si>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</si>
  <si>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</si>
  <si>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</si>
  <si>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</si>
  <si>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</si>
  <si>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</si>
  <si>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</si>
  <si>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</si>
  <si>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</si>
  <si>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</si>
  <si>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</si>
  <si>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</si>
  <si>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</si>
  <si>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</si>
  <si>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</si>
  <si>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</si>
  <si>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</si>
  <si>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</si>
  <si>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</si>
  <si>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</si>
  <si>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</si>
  <si>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</si>
  <si>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</si>
  <si>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</si>
  <si>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</si>
  <si>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</si>
  <si>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</si>
  <si>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</si>
  <si>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</si>
  <si>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</si>
  <si>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</si>
  <si>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</si>
  <si>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</si>
  <si>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</si>
  <si>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</si>
  <si>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</si>
  <si>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</si>
  <si>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</si>
  <si>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</si>
  <si>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</si>
  <si>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</si>
  <si>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</si>
  <si>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</si>
  <si>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</si>
  <si>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</si>
  <si>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</si>
  <si>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</si>
  <si>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</si>
  <si>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</si>
  <si>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</si>
  <si>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</si>
  <si>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</si>
  <si>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</si>
  <si>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</si>
  <si>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</si>
  <si>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</si>
  <si>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</si>
  <si>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</si>
  <si>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</si>
  <si>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</si>
  <si>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</si>
  <si>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</si>
  <si>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</si>
  <si>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</si>
  <si>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</si>
  <si>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</si>
  <si>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</si>
  <si>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</si>
  <si>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</si>
  <si>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</si>
  <si>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</si>
  <si>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</si>
  <si>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</si>
  <si>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</si>
  <si>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</si>
  <si>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</si>
  <si>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</si>
  <si>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</si>
  <si>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</si>
  <si>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</si>
  <si>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</si>
  <si>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</si>
  <si>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</si>
  <si>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</si>
  <si>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</si>
  <si>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</si>
  <si>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</si>
  <si>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</si>
  <si>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</si>
  <si>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</si>
  <si>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</si>
  <si>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</si>
  <si>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</si>
  <si>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</si>
  <si>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</si>
  <si>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</si>
  <si>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</si>
  <si>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</si>
  <si>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</si>
  <si>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</si>
  <si>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</si>
  <si>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</si>
  <si>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</si>
  <si>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</si>
  <si>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</si>
  <si>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</si>
  <si>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</si>
  <si>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</si>
  <si>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</si>
  <si>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</si>
  <si>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</si>
  <si>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</si>
  <si>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</si>
  <si>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</si>
  <si>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</si>
  <si>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</si>
  <si>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</si>
  <si>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</si>
  <si>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</si>
  <si>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</si>
  <si>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</si>
  <si>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</si>
  <si>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</si>
  <si>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</si>
  <si>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</si>
  <si>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</si>
  <si>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</si>
  <si>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</si>
  <si>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</si>
  <si>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</si>
  <si>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</si>
  <si>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</si>
  <si>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</si>
  <si>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</si>
  <si>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</si>
  <si>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</si>
  <si>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</si>
  <si>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</si>
  <si>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</si>
  <si>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</si>
  <si>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</si>
  <si>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</si>
  <si>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</si>
  <si>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</si>
  <si>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</si>
  <si>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</si>
  <si>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</si>
  <si>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</si>
  <si>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</si>
  <si>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</si>
  <si>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</si>
  <si>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</si>
  <si>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</si>
  <si>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</si>
  <si>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</si>
  <si>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</si>
  <si>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</si>
  <si>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</si>
  <si>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</si>
  <si>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</si>
  <si>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</si>
  <si>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</si>
  <si>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</si>
  <si>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</si>
  <si>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</si>
  <si>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</si>
  <si>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</si>
  <si>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</si>
  <si>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</si>
  <si>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</si>
  <si>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</si>
  <si>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</si>
  <si>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</si>
  <si>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</si>
  <si>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</si>
  <si>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</si>
  <si>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</si>
  <si>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</si>
  <si>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</si>
  <si>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</si>
  <si>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</si>
  <si>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</si>
  <si>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</si>
  <si>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</si>
  <si>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</si>
  <si>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</si>
  <si>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</si>
  <si>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</si>
  <si>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</si>
  <si>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</si>
  <si>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</si>
  <si>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</si>
  <si>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</si>
  <si>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</si>
  <si>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</si>
  <si>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</si>
  <si>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</si>
  <si>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</si>
  <si>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</si>
  <si>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</si>
  <si>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</si>
  <si>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</si>
  <si>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</si>
  <si>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</si>
  <si>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</si>
  <si>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</si>
  <si>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</si>
  <si>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</si>
  <si>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</si>
  <si>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</si>
  <si>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</si>
  <si>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</si>
  <si>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</si>
  <si>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</si>
  <si>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</si>
  <si>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</si>
  <si>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</si>
  <si>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</si>
  <si>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</si>
  <si>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</si>
  <si>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</si>
  <si>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</si>
  <si>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</si>
  <si>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</si>
  <si>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</si>
  <si>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</si>
  <si>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</si>
  <si>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</si>
  <si>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</si>
  <si>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</si>
  <si>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</si>
  <si>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</si>
  <si>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</si>
  <si>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</si>
  <si>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</si>
  <si>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</si>
  <si>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</si>
  <si>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</si>
  <si>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</si>
  <si>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</si>
  <si>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</si>
  <si>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</si>
  <si>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</si>
  <si>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</si>
  <si>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</si>
  <si>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</si>
  <si>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</si>
  <si>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</si>
  <si>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</si>
  <si>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</si>
  <si>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</si>
  <si>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</si>
  <si>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</si>
  <si>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</si>
  <si>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</si>
  <si>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</si>
  <si>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</si>
  <si>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</si>
  <si>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</si>
  <si>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</si>
  <si>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</si>
  <si>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</si>
  <si>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</si>
  <si>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</si>
  <si>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</si>
  <si>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</si>
  <si>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</si>
  <si>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</si>
  <si>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</si>
  <si>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</si>
  <si>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</si>
  <si>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</si>
  <si>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</si>
  <si>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</si>
  <si>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</si>
  <si>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</si>
  <si>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</si>
  <si>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</si>
  <si>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</si>
  <si>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</si>
  <si>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</si>
  <si>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</si>
  <si>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</si>
  <si>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</si>
  <si>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</si>
  <si>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</si>
  <si>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</si>
  <si>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</si>
  <si>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</si>
  <si>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</si>
  <si>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</si>
  <si>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</si>
  <si>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</si>
  <si>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</si>
  <si>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</si>
  <si>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</si>
  <si>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</si>
  <si>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</si>
  <si>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</si>
  <si>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</si>
  <si>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</si>
  <si>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</si>
  <si>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</si>
  <si>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</si>
  <si>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</si>
  <si>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</si>
  <si>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</si>
  <si>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</si>
  <si>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</si>
  <si>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</si>
  <si>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</si>
  <si>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</si>
  <si>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</si>
  <si>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</si>
  <si>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</si>
  <si>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</si>
  <si>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</si>
  <si>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</si>
  <si>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</si>
  <si>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</si>
  <si>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</si>
  <si>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</si>
  <si>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</si>
  <si>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</si>
  <si>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</si>
  <si>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</si>
  <si>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</si>
  <si>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</si>
  <si>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</si>
  <si>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</si>
  <si>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</si>
  <si>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</si>
  <si>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</si>
  <si>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</si>
  <si>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</si>
  <si>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</si>
  <si>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</si>
  <si>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</si>
  <si>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</si>
  <si>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</si>
  <si>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</si>
  <si>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</si>
  <si>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</si>
  <si>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</si>
  <si>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</si>
  <si>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</si>
  <si>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</si>
  <si>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</si>
  <si>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</si>
  <si>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</si>
  <si>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</si>
  <si>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</si>
  <si>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</si>
  <si>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</si>
  <si>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</si>
  <si>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</si>
  <si>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</si>
  <si>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</si>
  <si>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</si>
  <si>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</si>
  <si>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</si>
  <si>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</si>
  <si>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</si>
  <si>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</si>
  <si>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</si>
  <si>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</si>
  <si>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</si>
  <si>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</si>
  <si>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</si>
  <si>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</si>
  <si>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</si>
  <si>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</si>
  <si>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</si>
  <si>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</si>
  <si>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</si>
  <si>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</si>
  <si>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</si>
  <si>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</si>
  <si>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</si>
  <si>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</si>
  <si>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</si>
  <si>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</si>
  <si>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</si>
  <si>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</si>
  <si>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</si>
  <si>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</si>
  <si>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</si>
  <si>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</si>
  <si>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</si>
  <si>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</si>
  <si>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</si>
  <si>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</si>
  <si>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</si>
  <si>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</si>
  <si>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</si>
  <si>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</si>
  <si>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</si>
  <si>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</si>
  <si>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</si>
  <si>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</si>
  <si>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</si>
  <si>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</si>
  <si>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</si>
  <si>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</si>
  <si>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</si>
  <si>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</si>
  <si>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</si>
  <si>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</si>
  <si>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</si>
  <si>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</si>
  <si>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</si>
  <si>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</si>
  <si>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</si>
  <si>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</si>
  <si>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</si>
  <si>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</si>
  <si>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</si>
  <si>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</si>
  <si>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</si>
  <si>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</si>
  <si>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</si>
  <si>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</si>
  <si>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</si>
  <si>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</si>
  <si>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</si>
  <si>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</si>
  <si>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</si>
  <si>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</si>
  <si>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</si>
  <si>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</si>
  <si>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</si>
  <si>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</si>
  <si>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</si>
  <si>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</si>
  <si>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</si>
  <si>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</si>
  <si>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</si>
  <si>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</si>
  <si>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</si>
  <si>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</si>
  <si>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</si>
  <si>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</si>
  <si>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</si>
  <si>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</si>
  <si>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</si>
  <si>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</si>
  <si>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</si>
  <si>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</si>
  <si>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</si>
  <si>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</si>
  <si>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</si>
  <si>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</si>
  <si>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</si>
  <si>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</si>
  <si>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</si>
  <si>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</si>
  <si>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</si>
  <si>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</si>
  <si>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</si>
  <si>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</si>
  <si>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</si>
  <si>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</si>
  <si>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</si>
  <si>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</si>
  <si>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</si>
  <si>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</si>
  <si>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</si>
  <si>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</si>
  <si>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</si>
  <si>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</si>
  <si>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</si>
  <si>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</si>
  <si>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</si>
  <si>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</si>
  <si>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</si>
  <si>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</si>
  <si>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</si>
  <si>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</si>
  <si>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</si>
  <si>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</si>
  <si>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</si>
  <si>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</si>
  <si>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</si>
  <si>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</si>
  <si>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</si>
  <si>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</si>
  <si>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</si>
  <si>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</si>
  <si>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</si>
  <si>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</si>
  <si>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</si>
  <si>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</si>
  <si>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</si>
  <si>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</si>
  <si>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</si>
  <si>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</si>
  <si>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</si>
  <si>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</si>
  <si>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</si>
  <si>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</si>
  <si>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</si>
  <si>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</si>
  <si>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</si>
  <si>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</si>
  <si>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</si>
  <si>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</si>
  <si>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</si>
  <si>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</si>
  <si>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</si>
  <si>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</si>
  <si>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</si>
  <si>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</si>
  <si>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</si>
  <si>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</si>
  <si>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</si>
  <si>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</si>
  <si>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</si>
  <si>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</si>
  <si>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</si>
  <si>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</si>
  <si>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</si>
  <si>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</si>
  <si>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</si>
  <si>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</si>
  <si>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</si>
  <si>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</si>
  <si>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</si>
  <si>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</si>
  <si>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</si>
  <si>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</si>
  <si>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</si>
  <si>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</si>
  <si>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</si>
  <si>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</si>
  <si>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</si>
  <si>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</si>
  <si>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</si>
  <si>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</si>
  <si>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</si>
  <si>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</si>
  <si>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</si>
  <si>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</si>
  <si>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</si>
  <si>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</si>
  <si>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</si>
  <si>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</si>
  <si>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</si>
  <si>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</si>
  <si>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</si>
  <si>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</si>
  <si>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</si>
  <si>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</si>
  <si>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</si>
  <si>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</si>
  <si>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</si>
  <si>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</si>
  <si>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</si>
  <si>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</si>
  <si>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</si>
  <si>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</si>
  <si>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</si>
  <si>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</si>
  <si>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</si>
  <si>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</si>
  <si>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</si>
  <si>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</si>
  <si>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</si>
  <si>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</si>
  <si>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</si>
  <si>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</si>
  <si>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</si>
  <si>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</si>
  <si>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</si>
  <si>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</si>
  <si>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</si>
  <si>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</si>
  <si>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</si>
  <si>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</si>
  <si>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</si>
  <si>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</si>
  <si>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</si>
  <si>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</si>
  <si>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</si>
  <si>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</si>
  <si>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</si>
  <si>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</si>
  <si>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</si>
  <si>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</si>
  <si>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</si>
  <si>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</si>
  <si>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</si>
  <si>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</si>
  <si>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</si>
  <si>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</si>
  <si>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</si>
  <si>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</si>
  <si>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</si>
  <si>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</si>
  <si>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</si>
  <si>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</si>
  <si>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</si>
  <si>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</si>
  <si>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</si>
  <si>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</si>
  <si>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</si>
  <si>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</si>
  <si>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</si>
  <si>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</si>
  <si>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</si>
  <si>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</si>
  <si>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</si>
  <si>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</si>
  <si>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</si>
  <si>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</si>
  <si>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</si>
  <si>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</si>
  <si>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</si>
  <si>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</si>
  <si>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</si>
  <si>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</si>
  <si>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</si>
  <si>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</si>
  <si>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</si>
  <si>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</si>
  <si>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</si>
  <si>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</si>
  <si>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</si>
  <si>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</si>
  <si>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</si>
  <si>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</si>
  <si>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</si>
  <si>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</si>
  <si>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</si>
  <si>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</si>
  <si>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</si>
  <si>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</si>
  <si>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</si>
  <si>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</si>
  <si>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</si>
  <si>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</si>
  <si>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</si>
  <si>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</si>
  <si>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</si>
  <si>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</si>
  <si>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</si>
  <si>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</si>
  <si>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</si>
  <si>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</si>
  <si>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</si>
  <si>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</si>
  <si>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</si>
  <si>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</si>
  <si>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</si>
  <si>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</si>
  <si>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</si>
  <si>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</si>
  <si>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</si>
  <si>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</si>
  <si>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</si>
  <si>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</si>
  <si>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</si>
  <si>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</si>
  <si>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</si>
  <si>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</si>
  <si>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</si>
  <si>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</si>
  <si>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</si>
  <si>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</si>
  <si>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</si>
  <si>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</si>
  <si>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</si>
  <si>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</si>
  <si>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</si>
  <si>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</si>
  <si>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</si>
  <si>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</si>
  <si>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</si>
  <si>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</si>
  <si>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</si>
  <si>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</si>
  <si>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</si>
  <si>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</si>
  <si>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</si>
  <si>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</si>
  <si>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</si>
  <si>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</si>
  <si>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</si>
  <si>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</si>
  <si>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</si>
  <si>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</si>
  <si>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</si>
  <si>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</si>
  <si>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</si>
  <si>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</si>
  <si>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</si>
  <si>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</si>
  <si>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</si>
  <si>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</si>
  <si>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</si>
  <si>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</si>
  <si>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</si>
  <si>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</si>
  <si>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</si>
  <si>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</si>
  <si>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</si>
  <si>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</si>
  <si>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</si>
  <si>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</si>
  <si>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</si>
  <si>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</si>
  <si>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</si>
  <si>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</si>
  <si>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</si>
  <si>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</si>
  <si>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</si>
  <si>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</si>
  <si>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</si>
  <si>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</si>
  <si>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</si>
  <si>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</si>
  <si>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</si>
  <si>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</si>
  <si>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</si>
  <si>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</si>
  <si>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</si>
  <si>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</si>
  <si>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</si>
  <si>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</si>
  <si>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</si>
  <si>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</si>
  <si>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</si>
  <si>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</si>
  <si>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</si>
  <si>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</si>
  <si>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</si>
  <si>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</si>
  <si>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</si>
  <si>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</si>
  <si>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</si>
  <si>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</si>
  <si>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</si>
  <si>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</si>
  <si>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</si>
  <si>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</si>
  <si>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</si>
  <si>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</si>
  <si>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</si>
  <si>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</si>
  <si>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</si>
  <si>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</si>
  <si>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</si>
  <si>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</si>
  <si>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</si>
  <si>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</si>
  <si>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</si>
  <si>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</si>
  <si>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</si>
  <si>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</si>
  <si>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</si>
  <si>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</si>
  <si>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</si>
  <si>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</si>
  <si>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</si>
  <si>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</si>
  <si>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</si>
  <si>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</si>
  <si>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</si>
  <si>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</si>
  <si>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</si>
  <si>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</si>
  <si>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</si>
  <si>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</si>
  <si>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</si>
  <si>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</si>
  <si>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</si>
  <si>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</si>
  <si>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</si>
  <si>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</si>
  <si>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</si>
  <si>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</si>
  <si>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</si>
  <si>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</si>
  <si>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</si>
  <si>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</si>
  <si>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</si>
  <si>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</si>
  <si>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</si>
  <si>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</si>
  <si>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</si>
  <si>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</si>
  <si>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</si>
  <si>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</si>
  <si>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</si>
  <si>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</si>
  <si>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</si>
  <si>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</si>
  <si>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</si>
  <si>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</si>
  <si>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</si>
  <si>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</si>
  <si>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</si>
  <si>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</si>
  <si>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</si>
  <si>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</si>
  <si>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</si>
  <si>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</si>
  <si>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</si>
  <si>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</si>
  <si>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</si>
  <si>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</si>
  <si>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</si>
  <si>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</si>
  <si>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</si>
  <si>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</si>
  <si>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</si>
  <si>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</si>
  <si>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</si>
  <si>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</si>
  <si>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</si>
  <si>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</si>
  <si>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</si>
  <si>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</si>
  <si>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</si>
  <si>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</si>
  <si>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</si>
  <si>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</si>
  <si>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</si>
  <si>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</si>
  <si>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</si>
  <si>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</si>
  <si>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</si>
  <si>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</si>
  <si>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</si>
  <si>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</si>
  <si>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</si>
  <si>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</si>
  <si>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</si>
  <si>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</si>
  <si>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</si>
  <si>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</si>
  <si>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</si>
  <si>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</si>
  <si>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</si>
  <si>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</si>
  <si>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</si>
  <si>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</si>
  <si>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</si>
  <si>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</si>
  <si>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</si>
  <si>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</si>
  <si>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</si>
  <si>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</si>
  <si>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</si>
  <si>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</si>
  <si>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</si>
  <si>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</si>
  <si>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</si>
  <si>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</si>
  <si>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</si>
  <si>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</si>
  <si>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</si>
  <si>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</si>
  <si>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</si>
  <si>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</si>
  <si>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</si>
  <si>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</si>
  <si>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</si>
  <si>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</si>
  <si>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</si>
  <si>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</si>
  <si>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</si>
  <si>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</si>
  <si>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</si>
  <si>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</si>
  <si>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</si>
  <si>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</si>
  <si>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</si>
  <si>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</si>
  <si>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</si>
  <si>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</si>
  <si>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</si>
  <si>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</si>
  <si>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</si>
  <si>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</si>
  <si>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</si>
  <si>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</si>
  <si>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</si>
  <si>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</si>
  <si>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</si>
  <si>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</si>
  <si>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</si>
  <si>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</si>
  <si>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</si>
  <si>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</si>
  <si>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</si>
  <si>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</si>
  <si>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</si>
  <si>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</si>
  <si>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</si>
  <si>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</si>
  <si>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</si>
  <si>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</si>
  <si>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</si>
  <si>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</si>
  <si>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</si>
  <si>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</si>
  <si>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</si>
  <si>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</si>
  <si>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</si>
  <si>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</si>
  <si>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</si>
  <si>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</si>
  <si>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</si>
  <si>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</si>
  <si>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</si>
  <si>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</si>
  <si>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</si>
  <si>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</si>
  <si>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</si>
  <si>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</si>
  <si>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</si>
  <si>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</si>
  <si>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</si>
  <si>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</si>
  <si>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</si>
  <si>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</si>
  <si>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</si>
  <si>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</si>
  <si>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</si>
  <si>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</si>
  <si>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</si>
  <si>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</si>
  <si>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</si>
  <si>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</si>
  <si>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</si>
  <si>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</si>
  <si>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</si>
  <si>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</si>
  <si>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</si>
  <si>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</si>
  <si>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</si>
  <si>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</si>
  <si>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</si>
  <si>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</si>
  <si>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</si>
  <si>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</si>
  <si>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</si>
  <si>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</si>
  <si>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</si>
  <si>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</si>
  <si>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</si>
  <si>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</si>
  <si>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</si>
  <si>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</si>
  <si>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</si>
  <si>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</si>
  <si>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</si>
  <si>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</si>
  <si>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</si>
  <si>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</si>
  <si>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</si>
  <si>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</si>
  <si>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</si>
  <si>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</si>
  <si>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</si>
  <si>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</si>
  <si>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</si>
  <si>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</si>
  <si>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</si>
  <si>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</si>
  <si>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</si>
  <si>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</si>
  <si>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</si>
  <si>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</si>
  <si>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</si>
  <si>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</si>
  <si>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</si>
  <si>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</si>
  <si>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</si>
  <si>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</si>
  <si>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</si>
  <si>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</si>
  <si>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</si>
  <si>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</si>
  <si>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</si>
  <si>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</si>
  <si>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</si>
  <si>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</si>
  <si>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</si>
  <si>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</si>
  <si>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</si>
  <si>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</si>
  <si>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</si>
  <si>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</si>
  <si>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</si>
  <si>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</si>
  <si>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</si>
  <si>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</si>
  <si>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</si>
  <si>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</si>
  <si>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</si>
  <si>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</si>
  <si>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</si>
  <si>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</si>
  <si>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</si>
  <si>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</si>
  <si>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</si>
  <si>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</si>
  <si>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</si>
  <si>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</si>
  <si>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</si>
  <si>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</si>
  <si>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</si>
  <si>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</si>
  <si>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</si>
  <si>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</si>
  <si>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</si>
  <si>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</si>
  <si>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</si>
  <si>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</si>
  <si>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</si>
  <si>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</si>
  <si>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</si>
  <si>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</si>
  <si>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</si>
  <si>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</si>
  <si>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</si>
  <si>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</si>
  <si>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</si>
  <si>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</si>
  <si>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</si>
  <si>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</si>
  <si>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</si>
  <si>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</si>
  <si>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</si>
  <si>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</si>
  <si>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</si>
  <si>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</si>
  <si>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</si>
  <si>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</si>
  <si>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</si>
  <si>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</si>
  <si>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</si>
  <si>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</si>
  <si>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</si>
  <si>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</si>
  <si>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</si>
  <si>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</si>
  <si>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</si>
  <si>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</si>
  <si>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</si>
  <si>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</si>
  <si>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</si>
  <si>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</si>
  <si>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</si>
  <si>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</si>
  <si>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</si>
  <si>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</si>
  <si>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</si>
  <si>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</si>
  <si>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</si>
  <si>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</si>
  <si>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</si>
  <si>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</si>
  <si>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</si>
  <si>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</si>
  <si>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</si>
  <si>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</si>
  <si>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</si>
  <si>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</si>
  <si>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</si>
  <si>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</si>
  <si>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</si>
  <si>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</si>
  <si>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</si>
  <si>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</si>
  <si>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</si>
  <si>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</si>
  <si>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</si>
  <si>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</si>
  <si>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</si>
  <si>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</si>
  <si>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</si>
  <si>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</si>
  <si>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</si>
  <si>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</si>
  <si>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</si>
  <si>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</si>
  <si>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</si>
  <si>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</si>
  <si>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</si>
  <si>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</si>
  <si>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</si>
  <si>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</si>
  <si>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</si>
  <si>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</si>
  <si>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</si>
  <si>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</si>
  <si>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</si>
  <si>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</si>
  <si>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</si>
  <si>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</si>
  <si>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</si>
  <si>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</si>
  <si>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</si>
  <si>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</si>
  <si>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</si>
  <si>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</si>
  <si>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</si>
  <si>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</si>
  <si>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</si>
  <si>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</si>
  <si>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</si>
  <si>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</si>
  <si>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</si>
  <si>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</si>
  <si>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</si>
  <si>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</si>
  <si>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</si>
  <si>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</si>
  <si>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</si>
  <si>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</si>
  <si>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</si>
  <si>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</si>
  <si>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</si>
  <si>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</si>
  <si>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</si>
  <si>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</si>
  <si>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</si>
  <si>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</si>
  <si>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</si>
  <si>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</si>
  <si>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</si>
  <si>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</si>
  <si>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</si>
  <si>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</si>
  <si>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</si>
  <si>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</si>
  <si>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</si>
  <si>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</si>
  <si>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</si>
  <si>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</si>
  <si>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</si>
  <si>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</si>
  <si>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</si>
  <si>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</si>
  <si>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</si>
  <si>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</si>
  <si>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</si>
  <si>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</si>
  <si>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</si>
  <si>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</si>
  <si>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</si>
  <si>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</si>
  <si>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</si>
  <si>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</si>
  <si>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</si>
  <si>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</si>
  <si>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</si>
  <si>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</si>
  <si>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</si>
  <si>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</si>
  <si>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</si>
  <si>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</si>
  <si>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</si>
  <si>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</si>
  <si>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</si>
  <si>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</si>
  <si>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</si>
  <si>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</si>
  <si>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</si>
  <si>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</si>
  <si>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</si>
  <si>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</si>
  <si>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</si>
  <si>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</si>
  <si>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</si>
  <si>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</si>
  <si>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</si>
  <si>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</si>
  <si>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</si>
  <si>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</si>
  <si>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</si>
  <si>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</si>
  <si>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</si>
  <si>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</si>
  <si>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</si>
  <si>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</si>
  <si>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</si>
  <si>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</si>
  <si>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</si>
  <si>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</si>
  <si>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</si>
  <si>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</si>
  <si>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</si>
  <si>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</si>
  <si>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</si>
  <si>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</si>
  <si>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</si>
  <si>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</si>
  <si>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</si>
  <si>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</si>
  <si>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</si>
  <si>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</si>
  <si>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</si>
  <si>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</si>
  <si>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</si>
  <si>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</si>
  <si>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</si>
  <si>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</si>
  <si>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</si>
  <si>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</si>
  <si>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</si>
  <si>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</si>
  <si>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</si>
  <si>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</si>
  <si>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</si>
  <si>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</si>
  <si>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</si>
  <si>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</si>
  <si>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</si>
  <si>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</si>
  <si>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</si>
  <si>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</si>
  <si>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</si>
  <si>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</si>
  <si>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</si>
  <si>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</si>
  <si>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</si>
  <si>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</si>
  <si>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</si>
  <si>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</si>
  <si>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</si>
  <si>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</si>
  <si>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</si>
  <si>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</si>
  <si>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</si>
  <si>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</si>
  <si>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</si>
  <si>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</si>
  <si>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</si>
  <si>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</si>
  <si>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</si>
  <si>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</si>
  <si>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</si>
  <si>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</si>
  <si>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</si>
  <si>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</si>
  <si>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</si>
  <si>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</si>
  <si>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</si>
  <si>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</si>
  <si>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</si>
  <si>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</si>
  <si>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</si>
  <si>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</si>
  <si>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</si>
  <si>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</si>
  <si>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</si>
  <si>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</si>
  <si>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</si>
  <si>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</si>
  <si>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</si>
  <si>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</si>
  <si>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</si>
  <si>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</si>
  <si>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</si>
  <si>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</si>
  <si>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</si>
  <si>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</si>
  <si>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</si>
  <si>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</si>
  <si>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</si>
  <si>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</si>
  <si>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</si>
  <si>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</si>
  <si>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</si>
  <si>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</si>
  <si>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</si>
  <si>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</si>
  <si>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</si>
  <si>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</si>
  <si>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</si>
  <si>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</si>
  <si>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</si>
  <si>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</si>
  <si>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</si>
  <si>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</si>
  <si>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</si>
  <si>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</si>
  <si>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</si>
  <si>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</si>
  <si>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</si>
  <si>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</si>
  <si>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</si>
  <si>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</si>
  <si>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</si>
  <si>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</si>
  <si>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</si>
  <si>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</si>
  <si>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</si>
  <si>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</si>
  <si>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</si>
  <si>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</si>
  <si>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</si>
  <si>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</si>
  <si>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</si>
  <si>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</si>
  <si>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</si>
  <si>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</si>
  <si>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</si>
  <si>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</si>
  <si>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</si>
  <si>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</si>
  <si>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</si>
  <si>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</si>
  <si>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</si>
  <si>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</si>
  <si>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</si>
  <si>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</si>
  <si>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</si>
  <si>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</si>
  <si>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</si>
  <si>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</si>
  <si>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</si>
  <si>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</si>
  <si>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</si>
  <si>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</si>
  <si>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</si>
  <si>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</si>
  <si>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</si>
  <si>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</si>
  <si>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</si>
  <si>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</si>
  <si>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</si>
  <si>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</si>
  <si>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</si>
  <si>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</si>
  <si>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</si>
  <si>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</si>
  <si>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</si>
  <si>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</si>
  <si>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</si>
  <si>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</si>
  <si>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</si>
  <si>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</si>
  <si>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</si>
  <si>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</si>
  <si>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</si>
  <si>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</si>
  <si>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</si>
  <si>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</si>
  <si>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</si>
  <si>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</si>
  <si>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</si>
  <si>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</si>
  <si>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</si>
  <si>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</si>
  <si>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</si>
  <si>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</si>
  <si>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</si>
  <si>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</si>
  <si>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</si>
  <si>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</si>
  <si>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</si>
  <si>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</si>
  <si>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</si>
  <si>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</si>
  <si>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</si>
  <si>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</si>
  <si>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</si>
  <si>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</si>
  <si>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</si>
  <si>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</si>
  <si>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</si>
  <si>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</si>
  <si>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</si>
  <si>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</si>
  <si>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</si>
  <si>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</si>
  <si>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</si>
  <si>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</si>
  <si>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</si>
  <si>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</si>
  <si>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</si>
  <si>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</si>
  <si>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</si>
  <si>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</si>
  <si>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</si>
  <si>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</si>
  <si>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</si>
  <si>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</si>
  <si>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</si>
  <si>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</si>
  <si>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</si>
  <si>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</si>
  <si>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</si>
  <si>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</si>
  <si>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</si>
  <si>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</si>
  <si>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</si>
  <si>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</si>
  <si>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</si>
  <si>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</si>
  <si>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</si>
  <si>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</si>
  <si>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</si>
  <si>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</si>
  <si>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</si>
  <si>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</si>
  <si>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</si>
  <si>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</si>
  <si>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</si>
  <si>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</si>
  <si>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</si>
  <si>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</si>
  <si>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</si>
  <si>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</si>
  <si>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</si>
  <si>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</si>
  <si>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</si>
  <si>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</si>
  <si>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</si>
  <si>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</si>
  <si>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</si>
  <si>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</si>
  <si>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</si>
  <si>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</si>
  <si>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</si>
  <si>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</si>
  <si>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</si>
  <si>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</si>
  <si>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</si>
  <si>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</si>
  <si>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</si>
  <si>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</si>
  <si>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</si>
  <si>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</si>
  <si>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</si>
  <si>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</si>
  <si>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</si>
  <si>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</si>
  <si>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</si>
  <si>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</si>
  <si>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</si>
  <si>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</si>
  <si>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</si>
  <si>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</si>
  <si>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</si>
  <si>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</si>
  <si>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</si>
  <si>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</si>
  <si>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</si>
  <si>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</si>
  <si>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</si>
  <si>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</si>
  <si>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</si>
  <si>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</si>
  <si>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</si>
  <si>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</si>
  <si>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</si>
  <si>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</si>
  <si>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</si>
  <si>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</si>
  <si>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</si>
  <si>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</si>
  <si>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</si>
  <si>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</si>
  <si>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</si>
  <si>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</si>
  <si>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</si>
  <si>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</si>
  <si>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</si>
  <si>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</si>
  <si>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</si>
  <si>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</si>
  <si>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</si>
  <si>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</si>
  <si>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</si>
  <si>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</si>
  <si>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</si>
  <si>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</si>
  <si>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</si>
  <si>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</si>
  <si>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</si>
  <si>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</si>
  <si>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</si>
  <si>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</si>
  <si>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</si>
  <si>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</si>
  <si>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</si>
  <si>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</si>
  <si>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</si>
  <si>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</si>
  <si>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</si>
  <si>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</si>
  <si>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</si>
  <si>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</si>
  <si>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</si>
  <si>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</si>
  <si>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</si>
  <si>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</si>
  <si>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</si>
  <si>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</si>
  <si>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</si>
  <si>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</si>
  <si>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</si>
  <si>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</si>
  <si>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</si>
  <si>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</si>
  <si>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</si>
  <si>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</si>
  <si>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</si>
  <si>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</si>
  <si>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</si>
  <si>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</si>
  <si>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</si>
  <si>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</si>
  <si>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</si>
  <si>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</si>
  <si>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</si>
  <si>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</si>
  <si>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</si>
  <si>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</si>
  <si>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</si>
  <si>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</si>
  <si>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</si>
  <si>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</si>
  <si>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</si>
  <si>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</si>
  <si>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</si>
  <si>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</si>
  <si>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</si>
  <si>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</si>
  <si>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</si>
  <si>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</si>
  <si>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</si>
  <si>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</si>
  <si>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</si>
  <si>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</si>
  <si>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</si>
  <si>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</si>
  <si>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</si>
  <si>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</si>
  <si>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</si>
  <si>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</si>
  <si>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</si>
  <si>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</si>
  <si>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</si>
  <si>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</si>
  <si>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</si>
  <si>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</si>
  <si>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</si>
  <si>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</si>
  <si>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</si>
  <si>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</si>
  <si>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</si>
  <si>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</si>
  <si>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</si>
  <si>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</si>
  <si>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</si>
  <si>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</si>
  <si>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</si>
  <si>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</si>
  <si>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</si>
  <si>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</si>
  <si>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</si>
  <si>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</si>
  <si>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</si>
  <si>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</si>
  <si>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</si>
  <si>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</si>
  <si>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</si>
  <si>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</si>
  <si>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</si>
  <si>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</si>
  <si>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</si>
  <si>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</si>
  <si>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</si>
  <si>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</si>
  <si>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</si>
  <si>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</si>
  <si>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</si>
  <si>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</si>
  <si>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</si>
  <si>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</si>
  <si>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</si>
  <si>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</si>
  <si>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</si>
  <si>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</si>
  <si>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</si>
  <si>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</si>
  <si>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</si>
  <si>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</si>
  <si>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</si>
  <si>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</si>
  <si>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</si>
  <si>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</si>
  <si>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</si>
  <si>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</si>
  <si>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</si>
  <si>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</si>
  <si>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</si>
  <si>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</si>
  <si>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</si>
  <si>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</si>
  <si>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</si>
  <si>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</si>
  <si>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</si>
  <si>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</si>
  <si>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</si>
  <si>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</si>
  <si>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</si>
  <si>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</si>
  <si>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</si>
  <si>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</si>
  <si>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</si>
  <si>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</si>
  <si>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</si>
  <si>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</si>
  <si>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</si>
  <si>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</si>
  <si>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</si>
  <si>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</si>
  <si>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</si>
  <si>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</si>
  <si>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</si>
  <si>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</si>
  <si>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</si>
  <si>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</si>
  <si>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</si>
  <si>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</si>
  <si>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</si>
  <si>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</si>
  <si>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</si>
  <si>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</si>
  <si>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</si>
  <si>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</si>
  <si>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</si>
  <si>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</si>
  <si>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</si>
  <si>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</si>
  <si>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</si>
  <si>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</si>
  <si>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</si>
  <si>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</si>
  <si>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</si>
  <si>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</si>
  <si>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</si>
  <si>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</si>
  <si>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</si>
  <si>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</si>
  <si>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</si>
  <si>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</si>
  <si>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</si>
  <si>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</si>
  <si>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</si>
  <si>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</si>
  <si>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</si>
  <si>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</si>
  <si>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</si>
  <si>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</si>
  <si>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</si>
  <si>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</si>
  <si>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</si>
  <si>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</si>
  <si>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</si>
  <si>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</si>
  <si>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</si>
  <si>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</si>
  <si>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</si>
  <si>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</si>
  <si>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</si>
  <si>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</si>
  <si>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</si>
  <si>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</si>
  <si>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</si>
  <si>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</si>
  <si>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</si>
  <si>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</si>
  <si>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</si>
  <si>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</si>
  <si>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</si>
  <si>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</si>
  <si>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</si>
  <si>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</si>
  <si>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</si>
  <si>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</si>
  <si>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</si>
  <si>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</si>
  <si>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</si>
  <si>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</si>
  <si>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</si>
  <si>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</si>
  <si>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</si>
  <si>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</si>
  <si>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</si>
  <si>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</si>
  <si>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</si>
  <si>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</si>
  <si>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</si>
  <si>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</si>
  <si>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</si>
  <si>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</si>
  <si>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</si>
  <si>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</si>
  <si>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</si>
  <si>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</si>
  <si>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</si>
  <si>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</si>
  <si>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</si>
  <si>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</si>
  <si>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</si>
  <si>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</si>
  <si>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</si>
  <si>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</si>
  <si>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</si>
  <si>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</si>
  <si>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</si>
  <si>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</si>
  <si>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</si>
  <si>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</si>
  <si>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</si>
  <si>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</si>
  <si>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</si>
  <si>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</si>
  <si>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</si>
  <si>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</si>
  <si>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</si>
  <si>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</si>
  <si>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</si>
  <si>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</si>
  <si>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</si>
  <si>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</si>
  <si>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</si>
  <si>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</si>
  <si>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</si>
  <si>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</si>
  <si>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</si>
  <si>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</si>
  <si>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</si>
  <si>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</si>
  <si>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</si>
  <si>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</si>
  <si>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</si>
  <si>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</si>
  <si>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</si>
  <si>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</si>
  <si>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</si>
  <si>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</si>
  <si>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</si>
  <si>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</si>
  <si>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</si>
  <si>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</si>
  <si>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</si>
  <si>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</si>
  <si>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</si>
  <si>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</si>
  <si>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</si>
  <si>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</si>
  <si>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</si>
  <si>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</si>
  <si>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</si>
  <si>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</si>
  <si>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</si>
  <si>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</si>
  <si>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</si>
  <si>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</si>
  <si>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</si>
  <si>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</si>
  <si>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</si>
  <si>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</si>
  <si>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</si>
  <si>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</si>
  <si>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</si>
  <si>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</si>
  <si>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</si>
  <si>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</si>
  <si>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</si>
  <si>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</si>
  <si>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</si>
  <si>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</si>
  <si>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</si>
  <si>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</si>
  <si>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</si>
  <si>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</si>
  <si>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</si>
  <si>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</si>
  <si>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</si>
  <si>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</si>
  <si>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</si>
  <si>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</si>
  <si>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</si>
  <si>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</si>
  <si>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</si>
  <si>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</si>
  <si>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</si>
  <si>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</si>
  <si>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</si>
  <si>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</si>
  <si>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</si>
  <si>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</si>
  <si>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</si>
  <si>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</si>
  <si>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</si>
  <si>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</si>
  <si>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</si>
  <si>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</si>
  <si>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</si>
  <si>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</si>
  <si>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</si>
  <si>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</si>
  <si>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</si>
  <si>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</si>
  <si>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</si>
  <si>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</si>
  <si>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</si>
  <si>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</si>
  <si>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</si>
  <si>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</si>
  <si>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</si>
  <si>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</si>
  <si>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</si>
  <si>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</si>
  <si>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</si>
  <si>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</si>
  <si>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</si>
  <si>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</si>
  <si>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</si>
  <si>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</si>
  <si>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</si>
  <si>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</si>
  <si>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</si>
  <si>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</si>
  <si>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</si>
  <si>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</si>
  <si>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</si>
  <si>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</si>
  <si>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</si>
  <si>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</si>
  <si>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</si>
  <si>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</si>
  <si>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</si>
  <si>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</si>
  <si>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</si>
  <si>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</si>
  <si>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</si>
  <si>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</si>
  <si>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</si>
  <si>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</si>
  <si>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</si>
  <si>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</si>
  <si>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</si>
  <si>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</si>
  <si>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</si>
  <si>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</si>
  <si>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</si>
  <si>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</si>
  <si>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</si>
  <si>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</si>
  <si>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</si>
  <si>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</si>
  <si>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</si>
  <si>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</si>
  <si>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</si>
  <si>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</si>
  <si>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</si>
  <si>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</si>
  <si>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</si>
  <si>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</si>
  <si>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</si>
  <si>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</si>
  <si>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</si>
  <si>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</si>
  <si>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</si>
  <si>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</si>
  <si>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</si>
  <si>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</si>
  <si>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</si>
  <si>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</si>
  <si>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</si>
  <si>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</si>
  <si>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</si>
  <si>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</si>
  <si>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</si>
  <si>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</si>
  <si>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</si>
  <si>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</si>
  <si>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</si>
  <si>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</si>
  <si>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</si>
  <si>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</si>
  <si>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</si>
  <si>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</si>
  <si>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</si>
  <si>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</si>
  <si>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</si>
  <si>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</si>
  <si>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</si>
  <si>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</si>
  <si>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</si>
  <si>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</si>
  <si>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</si>
  <si>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</si>
  <si>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</si>
  <si>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</si>
  <si>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</si>
  <si>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</si>
  <si>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</si>
  <si>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</si>
  <si>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</si>
  <si>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</si>
  <si>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</si>
  <si>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</si>
  <si>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</si>
  <si>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</si>
  <si>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</si>
  <si>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</si>
  <si>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</si>
  <si>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</si>
  <si>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</si>
  <si>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</si>
  <si>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</si>
  <si>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</si>
  <si>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</si>
  <si>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</si>
  <si>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</si>
  <si>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</si>
  <si>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</si>
  <si>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</si>
  <si>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</si>
  <si>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</si>
  <si>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</si>
  <si>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</si>
  <si>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</si>
  <si>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</si>
  <si>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</si>
  <si>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</si>
  <si>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</si>
  <si>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</si>
  <si>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</si>
  <si>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</si>
  <si>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</si>
  <si>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</si>
  <si>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</si>
  <si>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</si>
  <si>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</si>
  <si>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</si>
  <si>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</si>
  <si>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</si>
  <si>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</si>
  <si>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</si>
  <si>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</si>
  <si>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</si>
  <si>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</si>
  <si>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</si>
  <si>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</si>
  <si>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</si>
  <si>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</si>
  <si>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</si>
  <si>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</si>
  <si>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</si>
  <si>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</si>
  <si>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</si>
  <si>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</si>
  <si>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</si>
  <si>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</si>
  <si>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</si>
  <si>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</si>
  <si>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</si>
  <si>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</si>
  <si>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</si>
  <si>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</si>
  <si>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</si>
  <si>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</si>
  <si>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</si>
  <si>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</si>
  <si>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</si>
  <si>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</si>
  <si>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</si>
  <si>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</si>
  <si>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</si>
  <si>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</si>
  <si>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</si>
  <si>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</si>
  <si>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</si>
  <si>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</si>
  <si>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</si>
  <si>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</si>
  <si>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</si>
  <si>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</si>
  <si>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</si>
  <si>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</si>
  <si>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</si>
  <si>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</si>
  <si>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</si>
  <si>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</si>
  <si>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</si>
  <si>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</si>
  <si>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</si>
  <si>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</si>
  <si>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</si>
  <si>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</si>
  <si>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</si>
  <si>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</si>
  <si>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</si>
  <si>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</si>
  <si>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</si>
  <si>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</si>
  <si>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</si>
  <si>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</si>
  <si>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</si>
  <si>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</si>
  <si>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</si>
  <si>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</si>
  <si>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</si>
  <si>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</si>
  <si>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</si>
  <si>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</si>
  <si>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</si>
  <si>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</si>
  <si>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</si>
  <si>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</si>
  <si>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</si>
  <si>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</si>
  <si>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</si>
  <si>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</si>
  <si>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</si>
  <si>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</si>
  <si>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</si>
  <si>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</si>
  <si>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</si>
  <si>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</si>
  <si>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</si>
  <si>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</si>
  <si>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</si>
  <si>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</si>
  <si>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</si>
  <si>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</si>
  <si>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</si>
  <si>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</si>
  <si>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</si>
  <si>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PCM-20251127-00000511</t>
  </si>
  <si>
    <t xml:space="preserve"> PCM-20250215-00000830 </t>
  </si>
  <si>
    <t>LTE site still down and  site located in aramco area access issue need special permission</t>
  </si>
  <si>
    <t>z</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</si>
  <si>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</si>
  <si>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</si>
  <si>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</si>
  <si>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</si>
  <si>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</si>
  <si>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</si>
  <si>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</si>
  <si>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</si>
  <si>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</si>
  <si>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</si>
  <si>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</si>
  <si>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</si>
  <si>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TT-20251126-00524</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</si>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</sst>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325.41139212963026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2.231805555493338E-2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1.7977777781197801E-2</v>
      </c>
      <c r="H4" s="152">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45988.359818055556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45988.359818055556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45988.359818055556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45988.359818055556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45988.359818055556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45988.359818055556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45988.359818055556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45988.359818055556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45988.359818055556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45988.359818055556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45988.359818055556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45988.359818055556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45988.359818055556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45988.359818055556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45988.359818055556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45988.359818055556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45988.359818055556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45988.359818055556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45988.359818055556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45988.359818055556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45988.359818055556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45988.359818055556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45988.359818055556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45988.359818055556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45988.359818055556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45988.359818055556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45988.359818055556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45988.359818055556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45988.359818055556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45988.359818055556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45988.359818055556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45988.359818055556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45988.359818055556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45988.359818055556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45988.359818055556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45988.359818055556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45988.359818055556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45988.359818055556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45988.359818055556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9423B79-5EB9-4252-8943-B4710361ED77}"/>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5"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163.35998009259492</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3.9723990740749286</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0.17085972222412238</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39113</v>
      </c>
      <c r="B6" s="58" t="str">
        <f>IFERROR(VLOOKUP(D6,DB!A:K,11,0),"")</f>
        <v>R2</v>
      </c>
      <c r="C6" s="58">
        <v>1</v>
      </c>
      <c r="D6" s="58" t="s">
        <v>27487</v>
      </c>
      <c r="E6" s="81" t="s">
        <v>39021</v>
      </c>
      <c r="F6" s="71">
        <v>45988.317199074074</v>
      </c>
      <c r="G6" s="72">
        <f ca="1">IFERROR(NOW()-F6,"-")</f>
        <v>4.2618981482519303E-2</v>
      </c>
      <c r="H6" s="71">
        <v>45988.311412037037</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39115</v>
      </c>
      <c r="B7" s="18" t="str">
        <f>IFERROR(VLOOKUP(D7,DB!A:K,11,0),"")</f>
        <v>R2</v>
      </c>
      <c r="C7" s="18">
        <v>28</v>
      </c>
      <c r="D7" s="18" t="s">
        <v>8726</v>
      </c>
      <c r="E7" s="99" t="s">
        <v>39116</v>
      </c>
      <c r="F7" s="100">
        <v>45988.338831018518</v>
      </c>
      <c r="G7" s="101">
        <f ca="1">IFERROR(NOW()-F7,"-")</f>
        <v>2.0987037038139533E-2</v>
      </c>
      <c r="H7" s="100">
        <v>45988.324618055558</v>
      </c>
      <c r="I7" s="18" t="str">
        <f>IFERROR(VLOOKUP(D7,DB!A:F,6,0),"")</f>
        <v>SCECO</v>
      </c>
      <c r="J7" s="18" t="str">
        <f>IFERROR(VLOOKUP(D7,DB!A:G,7,0),"")</f>
        <v>Weak</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39118</v>
      </c>
      <c r="B8" s="18" t="str">
        <f>IFERROR(VLOOKUP(D8,DB!A:K,11,0),"")</f>
        <v>R2</v>
      </c>
      <c r="C8" s="18">
        <v>5</v>
      </c>
      <c r="D8" s="18" t="s">
        <v>24720</v>
      </c>
      <c r="E8" s="99"/>
      <c r="F8" s="100">
        <v>45988.346597222226</v>
      </c>
      <c r="G8" s="101">
        <f ca="1">IFERROR(NOW()-F8,"-")</f>
        <v>1.3220833330706228E-2</v>
      </c>
      <c r="H8" s="100"/>
      <c r="I8" s="18" t="str">
        <f>IFERROR(VLOOKUP(D8,DB!A:F,6,0),"")</f>
        <v>SCECO</v>
      </c>
      <c r="J8" s="18" t="str">
        <f>IFERROR(VLOOKUP(D8,DB!A:G,7,0),"")</f>
        <v>No BB Shifted+No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45988.359818055556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45988.359818055556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45988.359818055556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45988.359818055556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45988.359818055556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45988.359818055556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45988.359818055556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45988.359818055556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45988.359818055556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45988.359818055556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45988.359818055556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45988.359818055556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45988.359818055556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45988.359818055556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45988.359818055556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45988.359818055556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45988.359818055556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45988.359818055556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45988.359818055556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45988.359818055556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45988.359818055556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45988.359818055556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45988.359818055556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45988.359818055556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45988.359818055556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45988.359818055556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45988.359818055556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45988.359818055556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45988.359818055556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45988.359818055556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45988.359818055556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45988.359818055556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45988.359818055556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45988.359818055556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45988.359818055556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45988.359818055556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45988.359818055556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45988.359818055556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45988.359818055556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45988.359818055556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45988.359818055556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45988.359818055556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45988.359818055556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45988.359818055556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45988.359818055556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45988.359818055556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45988.359818055556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45988.359818055556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45988.359818055556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45988.359818055556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45988.359818055556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45988.359818055556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45988.359818055556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45988.359818055556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45988.359818055556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45988.359818055556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45988.359818055556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45988.359818055556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45988.359818055556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45988.359818055556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45988.359818055556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45988.359818055556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45988.359818055556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45988.359818055556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45988.359818055556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45988.359818055556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45988.359818055556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45988.359818055556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45988.359818055556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45988.359818055556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45988.359818055556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45988.359818055556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45988.359818055556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45988.359818055556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45988.359818055556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45988.359818055556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45988.359818055556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45988.359818055556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45988.359818055556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45988.359818055556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45988.359818055556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45988.359818055556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45988.359818055556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45988.359818055556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45988.359818055556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45988.359818055556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45988.359818055556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45988.359818055556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45988.359818055556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45988.359818055556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45988.359818055556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45988.359818055556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45988.359818055556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1334</v>
      </c>
      <c r="E2" s="92"/>
      <c r="F2" s="20"/>
      <c r="G2" s="21">
        <f t="shared" ref="G2:G44" ca="1" si="0">IFERROR(NOW()-F2,"-")</f>
        <v>45988.359818055556</v>
      </c>
      <c r="H2" s="22"/>
      <c r="I2" s="19" t="str">
        <f>IFERROR(VLOOKUP(D2,DB!A:F,6,0),"")</f>
        <v>SCECO+STB</v>
      </c>
      <c r="J2" s="18" t="str">
        <f>IFERROR(VLOOKUP(D2,DB!A:G,7,0),"")</f>
        <v>Good</v>
      </c>
      <c r="K2" s="42"/>
      <c r="L2" s="23" t="str">
        <f>IFERROR(VLOOKUP(D2,DB!A:I,9,0),"")</f>
        <v>Zain</v>
      </c>
    </row>
    <row r="3" spans="1:13" ht="15" customHeight="1">
      <c r="A3" s="19"/>
      <c r="B3" s="58" t="str">
        <f>IFERROR(VLOOKUP(D3,DB!A:K,11,0),"")</f>
        <v/>
      </c>
      <c r="C3" s="18"/>
      <c r="D3" s="58" t="str">
        <f>IFERROR(VLOOKUP(#REF!,DB!#REF!,7,0),"")</f>
        <v/>
      </c>
      <c r="E3" s="18"/>
      <c r="F3" s="20"/>
      <c r="G3" s="21">
        <f t="shared" ca="1" si="0"/>
        <v>45988.359818055556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45988.359818055556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45988.359818055556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45988.359818055556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45988.359818055556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45988.359818055556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45988.359818055556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45988.359818055556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45988.359818055556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45988.359818055556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45988.359818055556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45988.359818055556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45988.359818055556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45988.359818055556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45988.359818055556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45988.359818055556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45988.359818055556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45988.359818055556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45988.359818055556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45988.359818055556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45988.359818055556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45988.359818055556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45988.359818055556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45988.359818055556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45988.359818055556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45988.359818055556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45988.359818055556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45988.359818055556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45988.359818055556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45988.359818055556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45988.359818055556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45988.359818055556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45988.359818055556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45988.359818055556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45988.359818055556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45988.359818055556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45988.359818055556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45988.359818055556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45988.359818055556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45988.359818055556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45988.359818055556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45988.359818055556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45988.359818055556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45988.359818055556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45988.359818055556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45988.359818055556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45988.359818055556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45988.359818055556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45988.359818055556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45988.359818055556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45988.359818055556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45988.359818055556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45988.359818055556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45988.359818055556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45988.359818055556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45988.359818055556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45988.359818055556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45988.359818055556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45988.359818055556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45988.359818055556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45988.359818055556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45988.359818055556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45988.359818055556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45988.359818055556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45988.359818055556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45988.359818055556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45988.359818055556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45988.359818055556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45988.359818055556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45988.359818055556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45988.359818055556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45988.359818055556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45988.359818055556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45988.359818055556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45988.359818055556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45988.359818055556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45988.359818055556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45988.359818055556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45988.359818055556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45988.359818055556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45988.359818055556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45988.359818055556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45988.359818055556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45988.359818055556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45988.359818055556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45988.359818055556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45988.359818055556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45988.359818055556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45988.359818055556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45988.359818055556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45988.359818055556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45988.359818055556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45988.359818055556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45988.359818055556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45988.359818055556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45988.359818055556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45988.359818055556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45988.359818055556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45988.359818055556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45988.359818055556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45988.359818055556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45988.359818055556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45988.359818055556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45988.359818055556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45988.359818055556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45988.359818055556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45988.359818055556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45988.359818055556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45988.359818055556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45988.359818055556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45988.359818055556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45988.359818055556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45988.359818055556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45988.359818055556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45988.359818055556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45988.359818055556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45988.359818055556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45988.359818055556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45988.359818055556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45988.359818055556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45988.359818055556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45988.359818055556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45988.359818055556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45988.359818055556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45988.359818055556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45988.359818055556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45988.359818055556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45988.359818055556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45988.359818055556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45988.359818055556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45988.359818055556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45988.359818055556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45988.359818055556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45988.359818055556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45988.359818055556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45988.359818055556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45988.359818055556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45988.359818055556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45988.359818055556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45988.359818055556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45988.359818055556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45988.359818055556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45988.359818055556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45988.359818055556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45988.359818055556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45988.359818055556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45988.359818055556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45988.359818055556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45988.359818055556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45988.359818055556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45988.359818055556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45988.359818055556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45988.359818055556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45988.359818055556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45988.359818055556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45988.359818055556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45988.359818055556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45988.359818055556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45988.359818055556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45988.359818055556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45988.359818055556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45988.359818055556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45988.359818055556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45988.359818055556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45988.359818055556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45988.359818055556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45988.359818055556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45988.359818055556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45988.359818055556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45988.359818055556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45988.359818055556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45988.359818055556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45988.359818055556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45988.359818055556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45988.359818055556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45988.359818055556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45988.359818055556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45988.359818055556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45988.359818055556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45988.359818055556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45988.359818055556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45988.359818055556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45988.359818055556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45988.359818055556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45988.359818055556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45988.359818055556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45988.359818055556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45988.359818055556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45988.359818055556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45988.359818055556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45988.359818055556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45988.359818055556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45988.359818055556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45988.359818055556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45988.359818055556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45988.359818055556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45988.359818055556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45988.359818055556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45988.359818055556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45988.359818055556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45988.359818055556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45988.359818055556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45988.359818055556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45988.359818055556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45988.359818055556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45988.359818055556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45988.359818055556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45988.359818055556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45988.359818055556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45988.359818055556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45988.359818055556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45988.359818055556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45988.359818055556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45988.359818055556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45988.359818055556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45988.359818055556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45988.359818055556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45988.359818055556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45988.359818055556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45988.359818055556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45988.359818055556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45988.359818055556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45988.359818055556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45988.359818055556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45988.359818055556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45988.359818055556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45988.359818055556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45988.359818055556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45988.359818055556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45988.359818055556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45988.359818055556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45988.359818055556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45988.359818055556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45988.359818055556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45988.359818055556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45988.359818055556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45988.359818055556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45988.359818055556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45988.359818055556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45988.359818055556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45988.359818055556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45988.359818055556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45988.359818055556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45988.359818055556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45988.359818055556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45988.359818055556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45988.359818055556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45988.359818055556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45988.359818055556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45988.359818055556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45988.359818055556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45988.359818055556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45988.359818055556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45988.359818055556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45988.359818055556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45988.359818055556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45988.359818055556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45988.359818055556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45988.359818055556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45988.359818055556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45988.359818055556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45988.359818055556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45988.359818055556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45988.359818055556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45988.359818055556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45988.359818055556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45988.359818055556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45988.359818055556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45988.359818055556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45988.359818055556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45988.359818055556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45988.359818055556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45988.359818055556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45988.359818055556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45988.359818055556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45988.359818055556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45988.359818055556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45988.359818055556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45988.359818055556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45988.359818055556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45988.359818055556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45988.359818055556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45988.359818055556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45988.359818055556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45988.359818055556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45988.359818055556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45988.359818055556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45988.359818055556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45988.359818055556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45988.359818055556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45988.359818055556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45988.359818055556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45988.359818055556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45988.359818055556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45988.359818055556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45988.359818055556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45988.359818055556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45988.359818055556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45988.359818055556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45988.359818055556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45988.359818055556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45988.359818055556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45988.359818055556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45988.359818055556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45988.359818055556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45988.359818055556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45988.359818055556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45988.359818055556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45988.359818055556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45988.359818055556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45988.359818055556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45988.359818055556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45988.359818055556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45988.359818055556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45988.359818055556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45988.359818055556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45988.359818055556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45988.359818055556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45988.359818055556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45988.359818055556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45988.359818055556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45988.359818055556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45988.359818055556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45988.359818055556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45988.359818055556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45988.359818055556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45988.359818055556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45988.359818055556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45988.359818055556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45988.359818055556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45988.359818055556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45988.359818055556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45988.359818055556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45988.359818055556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45988.359818055556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45988.359818055556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45988.359818055556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45988.359818055556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45988.359818055556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45988.359818055556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45988.359818055556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45988.359818055556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45988.359818055556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45988.359818055556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45988.359818055556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45988.359818055556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45988.359818055556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45988.359818055556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45988.359818055556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45988.359818055556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45988.359818055556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45988.359818055556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45988.359818055556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45988.359818055556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45988.359818055556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45988.359818055556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45988.359818055556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45988.359818055556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45988.359818055556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45988.359818055556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45988.359818055556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45988.359818055556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45988.359818055556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45988.359818055556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45988.359818055556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45988.359818055556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45988.359818055556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45988.359818055556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45988.359818055556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45988.359818055556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45988.359818055556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45988.359818055556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45988.359818055556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45988.359818055556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45988.359818055556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45988.359818055556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45988.359818055556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45988.359818055556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45988.359818055556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45988.359818055556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45988.359818055556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45988.359818055556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45988.359818055556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45988.359818055556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45988.359818055556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45988.359818055556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45988.359818055556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45988.359818055556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45988.359818055556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45988.359818055556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45988.359818055556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45988.359818055556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45988.359818055556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45988.359818055556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45988.359818055556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45988.359818055556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45988.359818055556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45988.359818055556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45988.359818055556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45988.359818055556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45988.359818055556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45988.359818055556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45988.359818055556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45988.359818055556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45988.359818055556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45988.359818055556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45988.359818055556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45988.359818055556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45988.359818055556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45988.359818055556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45988.359818055556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45988.359818055556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45988.359818055556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45988.359818055556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45988.359818055556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45988.359818055556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45988.359818055556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45988.359818055556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45988.359818055556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45988.359818055556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45988.359818055556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45988.359818055556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45988.359818055556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45988.359818055556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45988.359818055556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45988.359818055556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45988.359818055556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45988.359818055556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45988.359818055556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45988.359818055556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45988.359818055556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45988.359818055556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45988.359818055556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45988.359818055556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45988.359818055556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45988.359818055556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45988.359818055556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45988.359818055556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45988.359818055556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45988.359818055556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45988.359818055556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45988.359818055556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45988.359818055556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45988.359818055556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45988.359818055556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45988.359818055556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45988.359818055556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45988.359818055556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45988.359818055556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45988.359818055556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45988.359818055556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45988.359818055556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45988.359818055556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45988.359818055556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45988.359818055556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45988.359818055556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45988.359818055556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45988.359818055556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45988.359818055556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45988.359818055556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45988.359818055556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45988.359818055556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45988.359818055556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45988.359818055556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45988.359818055556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45988.359818055556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45988.359818055556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45988.359818055556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45988.359818055556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45988.359818055556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45988.359818055556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45988.359818055556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45988.359818055556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45988.359818055556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45988.359818055556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45988.359818055556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45988.359818055556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45988.359818055556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45988.359818055556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45988.359818055556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45988.359818055556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45988.359818055556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45988.359818055556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45988.359818055556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45988.359818055556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45988.359818055556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45988.359818055556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45988.359818055556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45988.359818055556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45988.359818055556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45988.359818055556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45988.359818055556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45988.359818055556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45988.359818055556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45988.359818055556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45988.359818055556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45988.359818055556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45988.359818055556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45988.359818055556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45988.359818055556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45988.359818055556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45988.359818055556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45988.359818055556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45988.359818055556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45988.359818055556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45988.359818055556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45988.359818055556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45988.359818055556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45988.359818055556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45988.359818055556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45988.359818055556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45988.359818055556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45988.359818055556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45988.359818055556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45988.359818055556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45988.359818055556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45988.359818055556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45988.359818055556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45988.359818055556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45988.359818055556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45988.359818055556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45988.359818055556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45988.359818055556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45988.359818055556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45988.359818055556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45988.359818055556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45988.359818055556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45988.359818055556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45988.359818055556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45988.359818055556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45988.359818055556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45988.359818055556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45988.359818055556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45988.359818055556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45988.359818055556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45988.359818055556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45988.359818055556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45988.359818055556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45988.359818055556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45988.359818055556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45988.359818055556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45988.359818055556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45988.359818055556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45988.359818055556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45988.359818055556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45988.359818055556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45988.359818055556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45988.359818055556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45988.359818055556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45988.359818055556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45988.359818055556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45988.359818055556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45988.359818055556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45988.359818055556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45988.359818055556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45988.359818055556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45988.359818055556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45988.359818055556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45988.359818055556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45988.359818055556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45988.359818055556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45988.359818055556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45988.359818055556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45988.359818055556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45988.359818055556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45988.359818055556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45988.359818055556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45988.359818055556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45988.359818055556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45988.359818055556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45988.359818055556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45988.359818055556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45988.359818055556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45988.359818055556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45988.359818055556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45988.359818055556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45988.359818055556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45988.359818055556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45988.359818055556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45988.359818055556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45988.359818055556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45988.359818055556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45988.359818055556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45988.359818055556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45988.359818055556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45988.359818055556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45988.359818055556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45988.359818055556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45988.359818055556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45988.359818055556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45988.359818055556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45988.359818055556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45988.359818055556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45988.359818055556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45988.359818055556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45988.359818055556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45988.359818055556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45988.359818055556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45988.359818055556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45988.359818055556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45988.359818055556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45988.359818055556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45988.359818055556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45988.359818055556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45988.359818055556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45988.359818055556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45988.359818055556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45988.359818055556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45988.359818055556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45988.359818055556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45988.359818055556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45988.359818055556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45988.359818055556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45988.359818055556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45988.359818055556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45988.359818055556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45988.359818055556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45988.359818055556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45988.359818055556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45988.359818055556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45988.359818055556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45988.359818055556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45988.359818055556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45988.359818055556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45988.359818055556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45988.359818055556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45988.359818055556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45988.359818055556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45988.359818055556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45988.359818055556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45988.359818055556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45988.359818055556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45988.359818055556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45988.359818055556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45988.359818055556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45988.359818055556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45988.359818055556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45988.359818055556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45988.359818055556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45988.359818055556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45988.359818055556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45988.359818055556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45988.359818055556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45988.359818055556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45988.359818055556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45988.359818055556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45988.359818055556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45988.359818055556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45988.359818055556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45988.359818055556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45988.359818055556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45988.359818055556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45988.359818055556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45988.359818055556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45988.359818055556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45988.359818055556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45988.359818055556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45988.359818055556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45988.359818055556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45988.359818055556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45988.359818055556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45988.359818055556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45988.359818055556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45988.359818055556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45988.359818055556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45988.359818055556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45988.359818055556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45988.359818055556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45988.359818055556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45988.359818055556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45988.359818055556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45988.359818055556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45988.359818055556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45988.359818055556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45988.359818055556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45988.359818055556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45988.359818055556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45988.359818055556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45988.359818055556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45988.359818055556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45988.359818055556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45988.359818055556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45988.359818055556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45988.359818055556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45988.359818055556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45988.359818055556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45988.359818055556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45988.359818055556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45988.359818055556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45988.359818055556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45988.359818055556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45988.359818055556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45988.359818055556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45988.359818055556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45988.359818055556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45988.359818055556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45988.359818055556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45988.359818055556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45988.359818055556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45988.359818055556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45988.359818055556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45988.359818055556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45988.359818055556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45988.359818055556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45988.359818055556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45988.359818055556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45988.359818055556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45988.359818055556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45988.359818055556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45988.359818055556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45988.359818055556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45988.359818055556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45988.359818055556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45988.359818055556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45988.359818055556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45988.359818055556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45988.359818055556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45988.359818055556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45988.359818055556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45988.359818055556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45988.359818055556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45988.359818055556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45988.359818055556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45988.359818055556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45988.359818055556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45988.359818055556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45988.359818055556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45988.359818055556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45988.359818055556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45988.359818055556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45988.359818055556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45988.359818055556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45988.359818055556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45988.359818055556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45988.359818055556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45988.359818055556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45988.359818055556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45988.359818055556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45988.359818055556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45988.359818055556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45988.359818055556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45988.359818055556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45988.359818055556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45988.359818055556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45988.359818055556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45988.359818055556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45988.359818055556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45988.359818055556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45988.359818055556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45988.359818055556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45988.359818055556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45988.359818055556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45988.359818055556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45988.359818055556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45988.359818055556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45988.359818055556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45988.359818055556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45988.359818055556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45988.359818055556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45988.359818055556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45988.359818055556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45988.359818055556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45988.359818055556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45988.359818055556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45988.359818055556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45988.359818055556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45988.359818055556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45988.359818055556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45988.359818055556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45988.359818055556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45988.359818055556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45988.359818055556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45988.359818055556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45988.359818055556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45988.359818055556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45988.359818055556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45988.359818055556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45988.359818055556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45988.359818055556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45988.359818055556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45988.359818055556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45988.359818055556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45988.359818055556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45988.359818055556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45988.359818055556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45988.359818055556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45988.359818055556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45988.359818055556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45988.359818055556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45988.359818055556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45988.359818055556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45988.359818055556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45988.359818055556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45988.359818055556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45988.359818055556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45988.359818055556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45988.359818055556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45988.359818055556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45988.359818055556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45988.359818055556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45988.359818055556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45988.359818055556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45988.359818055556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45988.359818055556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45988.359818055556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45988.359818055556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45988.359818055556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45988.359818055556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45988.359818055556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45988.359818055556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45988.359818055556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45988.359818055556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45988.359818055556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45988.359818055556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45988.359818055556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45988.359818055556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45988.359818055556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45988.359818055556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45988.359818055556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45988.359818055556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45988.359818055556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45988.359818055556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45988.359818055556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45988.359818055556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45988.359818055556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45988.359818055556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45988.359818055556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45988.359818055556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45988.359818055556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45988.359818055556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45988.359818055556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45988.359818055556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45988.359818055556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45988.359818055556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45988.359818055556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45988.359818055556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45988.359818055556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45988.359818055556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45988.359818055556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45988.359818055556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45988.359818055556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45988.359818055556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45988.359818055556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45988.359818055556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45988.359818055556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45988.359818055556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45988.359818055556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45988.359818055556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45988.359818055556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45988.359818055556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45988.359818055556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45988.359818055556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45988.359818055556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45988.359818055556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45988.359818055556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45988.359818055556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45988.359818055556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45988.359818055556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45988.359818055556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45988.359818055556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45988.359818055556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45988.359818055556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45988.359818055556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45988.359818055556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45988.359818055556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45988.359818055556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45988.359818055556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45988.359818055556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45988.359818055556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45988.359818055556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45988.359818055556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45988.359818055556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45988.359818055556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45988.359818055556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45988.359818055556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45988.359818055556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45988.359818055556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45988.359818055556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45988.359818055556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45988.359818055556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45988.359818055556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45988.359818055556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45988.359818055556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45988.359818055556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45988.359818055556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45988.359818055556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45988.359818055556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45988.359818055556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45988.359818055556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45988.359818055556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45988.359818055556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45988.359818055556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45988.359818055556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45988.359818055556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45988.359818055556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45988.359818055556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45988.359818055556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45988.359818055556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45988.359818055556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45988.359818055556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45988.359818055556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45988.359818055556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45988.359818055556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45988.359818055556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45988.359818055556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45988.359818055556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45988.359818055556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45988.359818055556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45988.359818055556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45988.359818055556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45988.359818055556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45988.359818055556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45988.359818055556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45988.359818055556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45988.359818055556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45988.359818055556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45988.359818055556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45988.359818055556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45988.359818055556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45988.359818055556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45988.359818055556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45988.359818055556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45988.359818055556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45988.359818055556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45988.359818055556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45988.359818055556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45988.359818055556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45988.359818055556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45988.359818055556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45988.359818055556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45988.359818055556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45988.359818055556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45988.359818055556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45988.359818055556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45988.359818055556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45988.359818055556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45988.359818055556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45988.359818055556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45988.359818055556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45988.359818055556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45988.359818055556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45988.359818055556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45988.359818055556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45988.359818055556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45988.359818055556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45988.359818055556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45988.359818055556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45988.359818055556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45988.359818055556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45988.359818055556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45988.359818055556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45988.359818055556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45988.359818055556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284.8791004629602</v>
      </c>
      <c r="H2" s="92">
        <v>45703.474768518521</v>
      </c>
      <c r="I2" s="92" t="str">
        <f>IFERROR(VLOOKUP(D2,DB!A:F,6,0),"")</f>
        <v>SCECO</v>
      </c>
      <c r="J2" s="92" t="str">
        <f>IFERROR(VLOOKUP(D2,DB!A:G,7,0),"")</f>
        <v>Dead</v>
      </c>
      <c r="K2" s="94" t="s">
        <v>39120</v>
      </c>
      <c r="L2" s="88" t="str">
        <f>IFERROR(VLOOKUP(D2,DB!A:I,9,0),"")</f>
        <v>Latis</v>
      </c>
    </row>
    <row r="3" spans="1:16" ht="15" customHeight="1">
      <c r="A3" s="110"/>
      <c r="B3" s="110" t="str">
        <f>IFERROR(VLOOKUP(D3,DB!A:K,11,0),"")</f>
        <v/>
      </c>
      <c r="C3" s="90"/>
      <c r="D3" s="88"/>
      <c r="E3" s="91"/>
      <c r="F3" s="92"/>
      <c r="G3" s="93">
        <f t="shared" ref="G3:G25" ca="1" si="0">IFERROR(NOW()-F3,"")</f>
        <v>45988.359818055556</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45988.359818055556</v>
      </c>
      <c r="H4" s="92"/>
      <c r="I4" s="92" t="str">
        <f>IFERROR(VLOOKUP(D4,DB!A:F,6,0),"")</f>
        <v/>
      </c>
      <c r="J4" s="92" t="str">
        <f>IFERROR(VLOOKUP(D4,DB!A:G,7,0),"")</f>
        <v/>
      </c>
      <c r="K4" s="94"/>
      <c r="L4" s="88" t="str">
        <f>IFERROR(VLOOKUP(D4,DB!A:I,9,0),"")</f>
        <v/>
      </c>
    </row>
    <row r="5" spans="1:16" ht="15" customHeight="1">
      <c r="A5" s="110"/>
      <c r="B5" s="110" t="str">
        <f>IFERROR(VLOOKUP(D5,DB!A:K,11,0),"")</f>
        <v/>
      </c>
      <c r="C5" s="90"/>
      <c r="D5" t="s">
        <v>39121</v>
      </c>
      <c r="E5" s="91"/>
      <c r="F5" s="92"/>
      <c r="G5" s="93">
        <f t="shared" ca="1" si="0"/>
        <v>45988.359818055556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45988.359818055556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45988.359818055556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45988.359818055556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45988.359818055556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45988.359818055556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45988.359818055556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45988.359818055556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45988.359818055556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45988.359818055556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45988.359818055556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45988.359818055556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45988.359818055556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45988.359818055556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45988.359818055556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45988.359818055556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45988.359818055556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45988.359818055556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45988.359818055556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45988.359818055556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45988.359818055556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45988.359818055556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45988.359818055556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45988.359818055556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45988.359818055556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45988.359818055556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45988.359818055556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45988.359818055556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45988.359818055556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45988.359818055556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45988.359818055556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45988.359818055556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45988.359818055556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45988.359818055556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45988.359818055556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45988.359818055556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45988.359818055556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45988.359818055556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45988.359818055556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45988.359818055556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45988.359818055556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45988.359818055556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45988.359818055556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45988.359818055556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45988.359818055556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45988.359818055556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45988.359818055556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45988.359818055556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45988.359818055556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45988.359818055556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45988.359818055556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45988.359818055556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45988.359818055556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45988.359818055556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45988.359818055556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45988.359818055556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45988.359818055556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45988.359818055556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45988.359818055556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45988.359818055556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45988.359818055556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45988.359818055556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45988.359818055556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45988.359818055556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45988.359818055556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45988.359818055556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45988.359818055556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45988.359818055556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45988.359818055556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45988.359818055556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45988.359818055556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45988.359818055556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45988.359818055556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45988.359818055556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45988.359818055556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45988.359818055556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45988.359818055556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45988.359818055556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45988.359818055556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45988.359818055556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45988.359818055556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45988.359818055556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45988.359818055556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45988.359818055556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45988.359818055556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45988.359818055556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45988.359818055556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45988.359818055556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45988.359818055556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45988.359818055556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45988.359818055556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45988.359818055556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45988.359818055556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45988.359818055556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45988.359818055556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45988.359818055556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45988.359818055556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45988.359818055556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45988.359818055556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45988.359818055556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45988.359818055556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45988.359818055556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45988.359818055556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45988.359818055556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45988.359818055556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45988.359818055556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45988.359818055556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45988.359818055556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45988.359818055556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45988.359818055556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45988.359818055556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45988.359818055556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45988.359818055556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45988.359818055556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45988.359818055556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45988.359818055556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45988.359818055556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45988.359818055556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45988.359818055556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45988.359818055556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45988.359818055556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45988.359818055556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45988.359818055556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45988.359818055556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45988.359818055556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45988.359818055556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45988.359818055556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45988.359818055556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45988.359818055556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45988.359818055556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45988.359818055556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45988.359818055556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45988.359818055556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45988.359818055556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45988.359818055556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45988.359818055556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45988.359818055556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45988.359818055556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45988.359818055556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45988.359818055556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45988.359818055556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45988.359818055556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45988.359818055556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45988.359818055556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45988.359818055556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45988.359818055556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45988.359818055556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45988.359818055556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45988.359818055556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45988.359818055556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45988.359818055556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45988.359818055556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45988.359818055556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45988.359818055556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45988.359818055556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45988.359818055556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45988.359818055556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45988.359818055556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45988.359818055556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45988.359818055556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45988.359818055556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45988.359818055556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45988.359818055556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45988.359818055556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45988.359818055556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45988.359818055556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45988.359818055556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45988.359818055556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45988.359818055556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45988.359818055556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45988.359818055556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45988.359818055556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45988.359818055556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45988.359818055556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45988.359818055556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45988.359818055556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45988.359818055556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45988.359818055556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45988.359818055556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45988.359818055556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45988.359818055556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45988.359818055556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45988.359818055556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45988.359818055556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45988.359818055556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45988.359818055556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45988.359818055556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45988.359818055556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45988.359818055556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45988.359818055556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45988.359818055556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45988.359818055556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45988.359818055556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45988.359818055556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45988.359818055556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45988.359818055556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45988.359818055556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45988.359818055556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45988.359818055556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45988.359818055556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45988.359818055556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45988.359818055556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45988.359818055556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45988.359818055556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45988.359818055556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45988.359818055556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45988.359818055556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45988.359818055556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45988.359818055556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45988.359818055556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45988.359818055556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45988.359818055556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45988.359818055556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45988.359818055556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45988.359818055556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45988.359818055556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45988.359818055556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45988.359818055556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45988.359818055556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45988.359818055556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45988.359818055556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45988.359818055556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45988.359818055556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45988.359818055556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45988.359818055556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45988.359818055556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45988.359818055556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45988.359818055556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45988.359818055556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45988.359818055556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45988.359818055556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45988.359818055556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45988.359818055556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45988.359818055556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45988.359818055556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45988.359818055556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45988.359818055556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45988.359818055556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45988.359818055556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45988.359818055556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45988.359818055556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45988.359818055556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45988.359818055556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45988.359818055556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45988.359818055556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45988.359818055556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45988.359818055556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45988.359818055556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45988.359818055556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45988.359818055556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45988.359818055556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45988.359818055556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45988.359818055556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45988.359818055556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45988.359818055556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45988.359818055556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45988.359818055556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45988.359818055556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45988.359818055556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45988.359818055556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45988.359818055556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45988.359818055556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45988.359818055556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45988.359818055556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45988.359818055556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45988.359818055556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45988.359818055556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45988.359818055556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45988.359818055556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45988.359818055556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45988.359818055556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45988.359818055556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45988.359818055556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45988.359818055556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45988.359818055556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45988.359818055556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45988.359818055556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45988.359818055556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45988.359818055556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45988.359818055556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45988.359818055556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45988.359818055556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45988.359818055556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45988.359818055556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45988.359818055556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45988.359818055556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45988.359818055556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45988.359818055556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45988.359818055556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45988.359818055556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45988.359818055556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45988.359818055556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45988.359818055556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45988.359818055556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45988.359818055556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45988.359818055556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45988.359818055556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45988.359818055556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45988.359818055556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45988.359818055556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45988.359818055556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45988.359818055556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45988.359818055556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45988.359818055556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45988.359818055556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45988.359818055556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45988.359818055556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45988.359818055556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45988.359818055556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45988.359818055556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45988.359818055556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45988.359818055556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45988.359818055556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45988.359818055556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45988.359818055556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45988.359818055556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45988.359818055556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45988.359818055556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45988.359818055556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45988.359818055556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45988.359818055556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45988.359818055556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45988.359818055556</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96.527757870368077</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39104</v>
      </c>
      <c r="F3" s="38">
        <v>45926.188877314817</v>
      </c>
      <c r="G3" s="105">
        <f t="shared" ref="G3" ca="1" si="0">IFERROR(NOW()-F3,"")</f>
        <v>62.170940740739752</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39104</v>
      </c>
      <c r="F4" s="107">
        <v>45948.661111111112</v>
      </c>
      <c r="G4" s="108">
        <f t="shared" ref="G4" ca="1" si="1">IFERROR(NOW()-F4,"")</f>
        <v>39.698706944443984</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6.9865194444428198</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3</v>
      </c>
      <c r="D6" s="106" t="s">
        <v>36642</v>
      </c>
      <c r="E6" s="37" t="s">
        <v>39021</v>
      </c>
      <c r="F6" s="148">
        <v>45988.313993055555</v>
      </c>
      <c r="G6" s="108">
        <f ca="1">IFERROR(NOW()-F6,"")</f>
        <v>4.5825000001059379E-2</v>
      </c>
      <c r="H6" s="38">
        <v>45988.301134259258</v>
      </c>
      <c r="I6" s="37" t="str">
        <f>IFERROR(VLOOKUP(D6,DB!A:F,6,0),"")</f>
        <v>Generator-SG</v>
      </c>
      <c r="J6" s="37" t="str">
        <f>IFERROR(VLOOKUP(D6,DB!A:G,7,0),"")</f>
        <v>In progress</v>
      </c>
      <c r="K6" s="37" t="s">
        <v>39131</v>
      </c>
      <c r="L6" s="37" t="str">
        <f>IFERROR(VLOOKUP(D6,DB!A:I,9,0),"")</f>
        <v>Latis</v>
      </c>
    </row>
    <row r="7" spans="1:13" s="39" customFormat="1">
      <c r="A7" s="37"/>
      <c r="B7" s="37" t="str">
        <f>IFERROR(VLOOKUP(D7,DB!A:K,11,0),"")</f>
        <v/>
      </c>
      <c r="C7" s="37"/>
      <c r="D7" s="37"/>
      <c r="E7" s="37"/>
      <c r="F7" s="148"/>
      <c r="G7" s="108">
        <f ca="1">IFERROR(NOW()-F7,"")</f>
        <v>45988.359818055556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45988.359818055556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45988.359818055556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45988.359818055556</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45988.359818055556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45988.359818055556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45988.359818055556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45988.359818055556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45988.359818055556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45988.359818055556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45988.359818055556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45988.359818055556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45988.359818055556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45988.359818055556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45988.359818055556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45988.359818055556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45988.359818055556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45988.359818055556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45988.359818055556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45988.359818055556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45988.359818055556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45988.359818055556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45988.359818055556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45988.359818055556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45988.359818055556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45988.359818055556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45988.359818055556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45988.359818055556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45988.359818055556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45988.359818055556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45988.359818055556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45988.359818055556</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39132</v>
      </c>
      <c r="B2" s="124" t="str">
        <f>IFERROR(VLOOKUP(D2,DB!A:K,11,0),"")</f>
        <v>R6</v>
      </c>
      <c r="C2" s="125">
        <v>1</v>
      </c>
      <c r="D2" s="124" t="s">
        <v>35266</v>
      </c>
      <c r="E2" s="106" t="s">
        <v>39021</v>
      </c>
      <c r="F2" s="72">
        <v>45988.062847222223</v>
      </c>
      <c r="G2" s="72">
        <f ca="1">IFERROR(NOW()-F2,"-")</f>
        <v>0.29697083333303453</v>
      </c>
      <c r="H2" s="72">
        <v>45988.062800925924</v>
      </c>
      <c r="I2" s="124" t="str">
        <f>IFERROR(VLOOKUP(D2,DB!A:F,6,0),"")</f>
        <v>Generator-SG</v>
      </c>
      <c r="J2" s="124" t="str">
        <f>IFERROR(VLOOKUP(D2,DB!A:G,7,0),"")</f>
        <v>Dead</v>
      </c>
      <c r="K2" s="127" t="s">
        <v>39133</v>
      </c>
      <c r="L2" s="128" t="str">
        <f>IFERROR(VLOOKUP(D2,DB!A:I,9,0),"")</f>
        <v>Latis</v>
      </c>
    </row>
    <row r="3" spans="1:16382" ht="31.5" customHeight="1">
      <c r="A3" s="125" t="s">
        <v>39134</v>
      </c>
      <c r="B3" s="124" t="str">
        <f>IFERROR(VLOOKUP(D3,DB!A:K,11,0),"")</f>
        <v>R6</v>
      </c>
      <c r="C3" s="125">
        <v>1</v>
      </c>
      <c r="D3" s="124" t="s">
        <v>28335</v>
      </c>
      <c r="E3" s="106" t="s">
        <v>39021</v>
      </c>
      <c r="F3"/>
      <c r="G3" s="72">
        <f ca="1">IFERROR(NOW()-F3,"-")</f>
        <v>45988.359818055556</v>
      </c>
      <c r="H3" s="72">
        <v>45988.333796296298</v>
      </c>
      <c r="I3" s="124" t="str">
        <f>IFERROR(VLOOKUP(D3,DB!A:F,6,0),"")</f>
        <v>SCECO</v>
      </c>
      <c r="J3" s="124" t="str">
        <f>IFERROR(VLOOKUP(D3,DB!A:G,7,0),"")</f>
        <v>Dead</v>
      </c>
      <c r="K3" s="127" t="s">
        <v>39135</v>
      </c>
      <c r="L3" s="128" t="str">
        <f>IFERROR(VLOOKUP(D3,DB!A:I,9,0),"")</f>
        <v>Latis</v>
      </c>
    </row>
    <row r="4" spans="1:16382" ht="31.5" customHeight="1">
      <c r="A4"/>
      <c r="B4" s="124" t="str">
        <f>IFERROR(VLOOKUP(D4,DB!A:K,11,0),"")</f>
        <v/>
      </c>
      <c r="C4" s="125"/>
      <c r="D4" s="124"/>
      <c r="E4" s="106"/>
      <c r="F4"/>
      <c r="G4" s="72">
        <f ca="1">IFERROR(NOW()-F4,"-")</f>
        <v>45988.359818055556</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45988.359818055556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45988.359818055556</v>
      </c>
      <c r="H6" s="126"/>
      <c r="I6" s="124" t="str">
        <f>IFERROR(VLOOKUP(D6,DB!A:F,6,0),"")</f>
        <v/>
      </c>
      <c r="J6" s="124" t="str">
        <f>IFERROR(VLOOKUP(D6,DB!A:G,7,0),"")</f>
        <v/>
      </c>
      <c r="K6" s="127" t="s">
        <v>39136</v>
      </c>
      <c r="L6" s="128" t="str">
        <f>IFERROR(VLOOKUP(D6,DB!A:I,9,0),"")</f>
        <v/>
      </c>
    </row>
    <row r="7" spans="1:16382" ht="31.5" customHeight="1">
      <c r="A7" s="123"/>
      <c r="B7" s="124" t="str">
        <f>IFERROR(VLOOKUP(D7,DB!A:K,11,0),"")</f>
        <v/>
      </c>
      <c r="C7" s="125"/>
      <c r="D7" s="124"/>
      <c r="E7" s="106"/>
      <c r="F7" s="126"/>
      <c r="G7" s="72">
        <f ca="1">IFERROR(NOW()-F7,"-")</f>
        <v>45988.359818055556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45988.359818055556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45988.359818055556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45988.359818055556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45988.359818055556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45988.359818055556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45988.359818055556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45988.359818055556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45988.359818055556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45988.359818055556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45988.359818055556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45988.359818055556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45988.359818055556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45988.359818055556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45988.359818055556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45988.359818055556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45988.359818055556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45988.359818055556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45988.359818055556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45988.359818055556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45988.359818055556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45988.359818055556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45988.359818055556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45988.359818055556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45988.359818055556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45988.359818055556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45988.359818055556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45988.359818055556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45988.359818055556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45988.359818055556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45988.359818055556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45988.359818055556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45988.359818055556</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